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 tabRatio="817" firstSheet="2" activeTab="2"/>
  </bookViews>
  <sheets>
    <sheet name="PL1-TP 5 TPPT" sheetId="13" state="hidden" r:id="rId1"/>
    <sheet name="PL2-Tổng hợp CQHC" sheetId="14" state="hidden" r:id="rId2"/>
    <sheet name="PL3-công bố thông tin" sheetId="16" r:id="rId3"/>
    <sheet name="Sheet" sheetId="4" state="hidden" r:id="rId4"/>
  </sheets>
  <definedNames>
    <definedName name="_xlnm._FilterDatabase" localSheetId="2" hidden="1">'PL3-công bố thông tin'!$A$5:$I$293</definedName>
    <definedName name="_xlnm._FilterDatabase" localSheetId="3" hidden="1">Sheet!$A$1:$O$1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3" l="1"/>
  <c r="E27" i="13"/>
  <c r="F11" i="13"/>
  <c r="D27" i="13"/>
  <c r="E25" i="13"/>
  <c r="D25" i="13"/>
  <c r="E20" i="13"/>
  <c r="D20" i="13"/>
  <c r="D17" i="13"/>
  <c r="K9" i="13"/>
  <c r="F9" i="13"/>
  <c r="F14" i="13"/>
  <c r="E14" i="13"/>
  <c r="J14" i="13"/>
  <c r="H14" i="13"/>
  <c r="C14" i="13"/>
  <c r="D9" i="13" s="1"/>
  <c r="F64" i="16" l="1"/>
  <c r="F239" i="16"/>
  <c r="F88" i="16"/>
  <c r="F152" i="16"/>
  <c r="F30" i="16"/>
  <c r="F37" i="16"/>
  <c r="F236" i="16"/>
  <c r="F188" i="16"/>
  <c r="F130" i="16"/>
  <c r="F71" i="16"/>
  <c r="F259" i="16"/>
  <c r="F59" i="16"/>
  <c r="F249" i="16"/>
  <c r="F202" i="16"/>
  <c r="F265" i="16"/>
  <c r="F174" i="16"/>
  <c r="F155" i="16"/>
  <c r="F257" i="16"/>
  <c r="F254" i="16"/>
  <c r="F16" i="16"/>
  <c r="F81" i="16"/>
  <c r="F93" i="16"/>
  <c r="F94" i="16"/>
  <c r="F78" i="16"/>
  <c r="F7" i="16"/>
  <c r="F51" i="16"/>
  <c r="F224" i="16"/>
  <c r="F156" i="16"/>
  <c r="F198" i="16"/>
  <c r="F278" i="16"/>
  <c r="F96" i="16"/>
  <c r="F225" i="16"/>
  <c r="F8" i="16"/>
  <c r="F140" i="16"/>
  <c r="F49" i="16"/>
  <c r="F144" i="16"/>
  <c r="F213" i="16"/>
  <c r="F15" i="16"/>
  <c r="F189" i="16"/>
  <c r="F275" i="16"/>
  <c r="F45" i="16"/>
  <c r="F205" i="16"/>
  <c r="F114" i="16"/>
  <c r="F237" i="16"/>
  <c r="F284" i="16"/>
  <c r="F203" i="16"/>
  <c r="F48" i="16"/>
  <c r="F53" i="16"/>
  <c r="F204" i="16"/>
  <c r="F185" i="16"/>
  <c r="F23" i="16"/>
  <c r="F34" i="16"/>
  <c r="F103" i="16"/>
  <c r="F287" i="16"/>
  <c r="F26" i="16"/>
  <c r="F145" i="16"/>
  <c r="F95" i="16"/>
  <c r="F241" i="16"/>
  <c r="F220" i="16"/>
  <c r="F119" i="16"/>
  <c r="F190" i="16"/>
  <c r="F97" i="16"/>
  <c r="F289" i="16"/>
  <c r="F137" i="16"/>
  <c r="F90" i="16"/>
  <c r="F283" i="16"/>
  <c r="F280" i="16"/>
  <c r="F281" i="16"/>
  <c r="F231" i="16"/>
  <c r="F211" i="16"/>
  <c r="F126" i="16"/>
  <c r="F12" i="16"/>
  <c r="F247" i="16"/>
  <c r="F35" i="16"/>
  <c r="F33" i="16"/>
  <c r="F238" i="16"/>
  <c r="F252" i="16"/>
  <c r="F28" i="16"/>
  <c r="F279" i="16"/>
  <c r="F253" i="16"/>
  <c r="F80" i="16"/>
  <c r="F22" i="16"/>
  <c r="F46" i="16"/>
  <c r="F21" i="16"/>
  <c r="F242" i="16"/>
  <c r="F106" i="16"/>
  <c r="F40" i="16"/>
  <c r="F50" i="16"/>
  <c r="F24" i="16"/>
  <c r="F17" i="16"/>
  <c r="F160" i="16"/>
  <c r="F118" i="16"/>
  <c r="F117" i="16"/>
  <c r="F19" i="16"/>
  <c r="F266" i="16"/>
  <c r="F10" i="16"/>
  <c r="F55" i="16"/>
  <c r="F20" i="16"/>
  <c r="F262" i="16"/>
  <c r="F36" i="16"/>
  <c r="F170" i="16"/>
  <c r="F290" i="16"/>
  <c r="F187" i="16"/>
  <c r="F276" i="16"/>
  <c r="F42" i="16"/>
  <c r="F285" i="16"/>
  <c r="F181" i="16"/>
  <c r="F146" i="16"/>
  <c r="F107" i="16"/>
  <c r="F167" i="16"/>
  <c r="F138" i="16"/>
  <c r="F124" i="16"/>
  <c r="F171" i="16"/>
  <c r="F76" i="16"/>
  <c r="F83" i="16"/>
  <c r="F234" i="16"/>
  <c r="F250" i="16"/>
  <c r="F286" i="16"/>
  <c r="F263" i="16"/>
  <c r="F217" i="16"/>
  <c r="F123" i="16"/>
  <c r="F269" i="16"/>
  <c r="F131" i="16"/>
  <c r="F61" i="16"/>
  <c r="F31" i="16"/>
  <c r="F13" i="16"/>
  <c r="F186" i="16"/>
  <c r="F270" i="16"/>
  <c r="F120" i="16"/>
  <c r="F182" i="16"/>
  <c r="F57" i="16"/>
  <c r="F60" i="16"/>
  <c r="F66" i="16"/>
  <c r="F147" i="16"/>
  <c r="F230" i="16"/>
  <c r="F14" i="16"/>
  <c r="F191" i="16"/>
  <c r="F199" i="16"/>
  <c r="F183" i="16"/>
  <c r="F161" i="16"/>
  <c r="F65" i="16"/>
  <c r="F162" i="16"/>
  <c r="F75" i="16"/>
  <c r="F25" i="16"/>
  <c r="F125" i="16"/>
  <c r="F221" i="16"/>
  <c r="F52" i="16"/>
  <c r="F163" i="16"/>
  <c r="F89" i="16"/>
  <c r="F245" i="16"/>
  <c r="F141" i="16"/>
  <c r="F38" i="16"/>
  <c r="F142" i="16"/>
  <c r="F27" i="16"/>
  <c r="F153" i="16"/>
  <c r="F206" i="16"/>
  <c r="F41" i="16"/>
  <c r="F54" i="16"/>
  <c r="F200" i="16"/>
  <c r="F288" i="16"/>
  <c r="F157" i="16"/>
  <c r="F164" i="16"/>
  <c r="F264" i="16"/>
  <c r="F272" i="16"/>
  <c r="F175" i="16"/>
  <c r="F134" i="16"/>
  <c r="F168" i="16"/>
  <c r="F72" i="16"/>
  <c r="F274" i="16"/>
  <c r="F62" i="16"/>
  <c r="F73" i="16"/>
  <c r="F208" i="16"/>
  <c r="F56" i="16"/>
  <c r="F148" i="16"/>
  <c r="F246" i="16"/>
  <c r="F176" i="16"/>
  <c r="F165" i="16"/>
  <c r="F67" i="16"/>
  <c r="F255" i="16"/>
  <c r="F215" i="16"/>
  <c r="F232" i="16"/>
  <c r="F44" i="16"/>
  <c r="F139" i="16"/>
  <c r="F291" i="16"/>
  <c r="F136" i="16"/>
  <c r="F74" i="16"/>
  <c r="F292" i="16"/>
  <c r="F195" i="16"/>
  <c r="F68" i="16"/>
  <c r="F166" i="16"/>
  <c r="F149" i="16"/>
  <c r="F43" i="16"/>
  <c r="F108" i="16"/>
  <c r="F18" i="16"/>
  <c r="F277" i="16"/>
  <c r="F133" i="16"/>
  <c r="F273" i="16"/>
  <c r="F77" i="16"/>
  <c r="F102" i="16"/>
  <c r="F260" i="16"/>
  <c r="F214" i="16"/>
  <c r="F115" i="16"/>
  <c r="F127" i="16"/>
  <c r="F9" i="16"/>
  <c r="F192" i="16"/>
  <c r="F261" i="16"/>
  <c r="F233" i="16"/>
  <c r="F29" i="16"/>
  <c r="F109" i="16"/>
  <c r="F216" i="16"/>
  <c r="F47" i="16"/>
  <c r="F180" i="16"/>
  <c r="F226" i="16"/>
  <c r="F177" i="16"/>
  <c r="F69" i="16"/>
  <c r="F112" i="16"/>
  <c r="F128" i="16"/>
  <c r="F70" i="16"/>
  <c r="F135" i="16"/>
  <c r="F243" i="16"/>
  <c r="F178" i="16"/>
  <c r="F222" i="16"/>
  <c r="F158" i="16"/>
  <c r="F267" i="16"/>
  <c r="F218" i="16"/>
  <c r="F212" i="16"/>
  <c r="F104" i="16"/>
  <c r="F39" i="16"/>
  <c r="F235" i="16"/>
  <c r="F63" i="16"/>
  <c r="F6" i="16"/>
  <c r="F172" i="16"/>
  <c r="F122" i="16"/>
  <c r="F99" i="16"/>
  <c r="F82" i="16"/>
  <c r="F268" i="16"/>
  <c r="F240" i="16"/>
  <c r="F11" i="16"/>
  <c r="F110" i="16"/>
  <c r="F210" i="16"/>
  <c r="F169" i="16"/>
  <c r="F111" i="16"/>
  <c r="F179" i="16"/>
  <c r="F194" i="16"/>
  <c r="F91" i="16"/>
  <c r="F86" i="16"/>
  <c r="F219" i="16"/>
  <c r="G219" i="16" s="1"/>
  <c r="H219" i="16" s="1"/>
  <c r="I219" i="16" s="1"/>
  <c r="F150" i="16"/>
  <c r="F87" i="16"/>
  <c r="F258" i="16"/>
  <c r="F184" i="16"/>
  <c r="F256" i="16"/>
  <c r="F84" i="16"/>
  <c r="F32" i="16"/>
  <c r="F282" i="16"/>
  <c r="F121" i="16"/>
  <c r="F159" i="16"/>
  <c r="F79" i="16"/>
  <c r="F105" i="16"/>
  <c r="F227" i="16"/>
  <c r="F223" i="16"/>
  <c r="F132" i="16"/>
  <c r="F100" i="16"/>
  <c r="F193" i="16"/>
  <c r="F244" i="16"/>
  <c r="F271" i="16"/>
  <c r="F85" i="16"/>
  <c r="F207" i="16"/>
  <c r="F113" i="16"/>
  <c r="F129" i="16"/>
  <c r="F228" i="16"/>
  <c r="F151" i="16"/>
  <c r="F196" i="16"/>
  <c r="F92" i="16"/>
  <c r="F101" i="16"/>
  <c r="F143" i="16"/>
  <c r="F98" i="16"/>
  <c r="F229" i="16"/>
  <c r="F251" i="16"/>
  <c r="G251" i="16" s="1"/>
  <c r="H251" i="16" s="1"/>
  <c r="I251" i="16" s="1"/>
  <c r="F154" i="16"/>
  <c r="F209" i="16"/>
  <c r="F248" i="16"/>
  <c r="F197" i="16"/>
  <c r="F116" i="16"/>
  <c r="F201" i="16"/>
  <c r="F173" i="16"/>
  <c r="F58" i="16"/>
  <c r="E177" i="16"/>
  <c r="E69" i="16"/>
  <c r="E112" i="16"/>
  <c r="E128" i="16"/>
  <c r="E70" i="16"/>
  <c r="E135" i="16"/>
  <c r="E243" i="16"/>
  <c r="E178" i="16"/>
  <c r="E222" i="16"/>
  <c r="E158" i="16"/>
  <c r="E267" i="16"/>
  <c r="E218" i="16"/>
  <c r="E212" i="16"/>
  <c r="E104" i="16"/>
  <c r="E39" i="16"/>
  <c r="E235" i="16"/>
  <c r="E63" i="16"/>
  <c r="E6" i="16"/>
  <c r="E172" i="16"/>
  <c r="E122" i="16"/>
  <c r="E99" i="16"/>
  <c r="E82" i="16"/>
  <c r="E268" i="16"/>
  <c r="E240" i="16"/>
  <c r="E11" i="16"/>
  <c r="E110" i="16"/>
  <c r="E210" i="16"/>
  <c r="E169" i="16"/>
  <c r="E111" i="16"/>
  <c r="E179" i="16"/>
  <c r="E194" i="16"/>
  <c r="E91" i="16"/>
  <c r="E86" i="16"/>
  <c r="E219" i="16"/>
  <c r="E150" i="16"/>
  <c r="E87" i="16"/>
  <c r="E258" i="16"/>
  <c r="E184" i="16"/>
  <c r="E256" i="16"/>
  <c r="E84" i="16"/>
  <c r="E32" i="16"/>
  <c r="E282" i="16"/>
  <c r="E121" i="16"/>
  <c r="E159" i="16"/>
  <c r="E79" i="16"/>
  <c r="E105" i="16"/>
  <c r="E227" i="16"/>
  <c r="E223" i="16"/>
  <c r="E132" i="16"/>
  <c r="E100" i="16"/>
  <c r="E193" i="16"/>
  <c r="E244" i="16"/>
  <c r="E271" i="16"/>
  <c r="E85" i="16"/>
  <c r="E207" i="16"/>
  <c r="E113" i="16"/>
  <c r="G113" i="16" s="1"/>
  <c r="H113" i="16" s="1"/>
  <c r="I113" i="16" s="1"/>
  <c r="E129" i="16"/>
  <c r="E228" i="16"/>
  <c r="E151" i="16"/>
  <c r="E196" i="16"/>
  <c r="G196" i="16" s="1"/>
  <c r="H196" i="16" s="1"/>
  <c r="I196" i="16" s="1"/>
  <c r="E92" i="16"/>
  <c r="E101" i="16"/>
  <c r="E143" i="16"/>
  <c r="E98" i="16"/>
  <c r="E229" i="16"/>
  <c r="E251" i="16"/>
  <c r="E154" i="16"/>
  <c r="E209" i="16"/>
  <c r="G209" i="16" s="1"/>
  <c r="H209" i="16" s="1"/>
  <c r="I209" i="16" s="1"/>
  <c r="E248" i="16"/>
  <c r="E197" i="16"/>
  <c r="E116" i="16"/>
  <c r="E201" i="16"/>
  <c r="G201" i="16" s="1"/>
  <c r="H201" i="16" s="1"/>
  <c r="I201" i="16" s="1"/>
  <c r="E173" i="16"/>
  <c r="E64" i="16"/>
  <c r="E239" i="16"/>
  <c r="E88" i="16"/>
  <c r="E152" i="16"/>
  <c r="G152" i="16" s="1"/>
  <c r="H152" i="16" s="1"/>
  <c r="I152" i="16" s="1"/>
  <c r="E30" i="16"/>
  <c r="E37" i="16"/>
  <c r="E236" i="16"/>
  <c r="E188" i="16"/>
  <c r="G188" i="16" s="1"/>
  <c r="H188" i="16" s="1"/>
  <c r="I188" i="16" s="1"/>
  <c r="E130" i="16"/>
  <c r="E71" i="16"/>
  <c r="E259" i="16"/>
  <c r="E59" i="16"/>
  <c r="G59" i="16" s="1"/>
  <c r="H59" i="16" s="1"/>
  <c r="I59" i="16" s="1"/>
  <c r="E249" i="16"/>
  <c r="E202" i="16"/>
  <c r="E265" i="16"/>
  <c r="E174" i="16"/>
  <c r="G174" i="16" s="1"/>
  <c r="H174" i="16" s="1"/>
  <c r="I174" i="16" s="1"/>
  <c r="E155" i="16"/>
  <c r="E257" i="16"/>
  <c r="E254" i="16"/>
  <c r="E16" i="16"/>
  <c r="G16" i="16" s="1"/>
  <c r="H16" i="16" s="1"/>
  <c r="I16" i="16" s="1"/>
  <c r="E81" i="16"/>
  <c r="E93" i="16"/>
  <c r="E94" i="16"/>
  <c r="E78" i="16"/>
  <c r="G78" i="16" s="1"/>
  <c r="H78" i="16" s="1"/>
  <c r="I78" i="16" s="1"/>
  <c r="E7" i="16"/>
  <c r="E51" i="16"/>
  <c r="E224" i="16"/>
  <c r="E156" i="16"/>
  <c r="G156" i="16" s="1"/>
  <c r="H156" i="16" s="1"/>
  <c r="I156" i="16" s="1"/>
  <c r="E198" i="16"/>
  <c r="E278" i="16"/>
  <c r="E96" i="16"/>
  <c r="E225" i="16"/>
  <c r="G225" i="16" s="1"/>
  <c r="H225" i="16" s="1"/>
  <c r="I225" i="16" s="1"/>
  <c r="E8" i="16"/>
  <c r="E140" i="16"/>
  <c r="E49" i="16"/>
  <c r="E144" i="16"/>
  <c r="E213" i="16"/>
  <c r="E15" i="16"/>
  <c r="E189" i="16"/>
  <c r="E275" i="16"/>
  <c r="E45" i="16"/>
  <c r="E205" i="16"/>
  <c r="E114" i="16"/>
  <c r="E237" i="16"/>
  <c r="E284" i="16"/>
  <c r="E203" i="16"/>
  <c r="E48" i="16"/>
  <c r="E53" i="16"/>
  <c r="E204" i="16"/>
  <c r="E185" i="16"/>
  <c r="E23" i="16"/>
  <c r="E34" i="16"/>
  <c r="E103" i="16"/>
  <c r="E287" i="16"/>
  <c r="E26" i="16"/>
  <c r="E145" i="16"/>
  <c r="E95" i="16"/>
  <c r="E241" i="16"/>
  <c r="E220" i="16"/>
  <c r="E119" i="16"/>
  <c r="E190" i="16"/>
  <c r="E97" i="16"/>
  <c r="E289" i="16"/>
  <c r="E137" i="16"/>
  <c r="E90" i="16"/>
  <c r="E283" i="16"/>
  <c r="E280" i="16"/>
  <c r="E281" i="16"/>
  <c r="E231" i="16"/>
  <c r="E211" i="16"/>
  <c r="E126" i="16"/>
  <c r="E12" i="16"/>
  <c r="E247" i="16"/>
  <c r="E35" i="16"/>
  <c r="E33" i="16"/>
  <c r="E238" i="16"/>
  <c r="E252" i="16"/>
  <c r="E28" i="16"/>
  <c r="E279" i="16"/>
  <c r="E253" i="16"/>
  <c r="E80" i="16"/>
  <c r="E22" i="16"/>
  <c r="E46" i="16"/>
  <c r="E21" i="16"/>
  <c r="E242" i="16"/>
  <c r="G242" i="16" s="1"/>
  <c r="H242" i="16" s="1"/>
  <c r="I242" i="16" s="1"/>
  <c r="E106" i="16"/>
  <c r="E40" i="16"/>
  <c r="E50" i="16"/>
  <c r="E24" i="16"/>
  <c r="G24" i="16" s="1"/>
  <c r="H24" i="16" s="1"/>
  <c r="I24" i="16" s="1"/>
  <c r="E17" i="16"/>
  <c r="E160" i="16"/>
  <c r="E118" i="16"/>
  <c r="E117" i="16"/>
  <c r="E19" i="16"/>
  <c r="E266" i="16"/>
  <c r="E10" i="16"/>
  <c r="E55" i="16"/>
  <c r="E20" i="16"/>
  <c r="E262" i="16"/>
  <c r="E36" i="16"/>
  <c r="E170" i="16"/>
  <c r="E290" i="16"/>
  <c r="E187" i="16"/>
  <c r="E276" i="16"/>
  <c r="E42" i="16"/>
  <c r="E285" i="16"/>
  <c r="E181" i="16"/>
  <c r="E146" i="16"/>
  <c r="E107" i="16"/>
  <c r="G107" i="16" s="1"/>
  <c r="H107" i="16" s="1"/>
  <c r="I107" i="16" s="1"/>
  <c r="E167" i="16"/>
  <c r="E138" i="16"/>
  <c r="E124" i="16"/>
  <c r="E171" i="16"/>
  <c r="G171" i="16" s="1"/>
  <c r="H171" i="16" s="1"/>
  <c r="I171" i="16" s="1"/>
  <c r="E76" i="16"/>
  <c r="E83" i="16"/>
  <c r="E234" i="16"/>
  <c r="E250" i="16"/>
  <c r="E286" i="16"/>
  <c r="E263" i="16"/>
  <c r="E217" i="16"/>
  <c r="E123" i="16"/>
  <c r="E269" i="16"/>
  <c r="E131" i="16"/>
  <c r="E61" i="16"/>
  <c r="E31" i="16"/>
  <c r="E13" i="16"/>
  <c r="E186" i="16"/>
  <c r="E270" i="16"/>
  <c r="E120" i="16"/>
  <c r="E182" i="16"/>
  <c r="E57" i="16"/>
  <c r="E60" i="16"/>
  <c r="E66" i="16"/>
  <c r="E147" i="16"/>
  <c r="E230" i="16"/>
  <c r="E14" i="16"/>
  <c r="E191" i="16"/>
  <c r="G191" i="16" s="1"/>
  <c r="H191" i="16" s="1"/>
  <c r="I191" i="16" s="1"/>
  <c r="E199" i="16"/>
  <c r="E183" i="16"/>
  <c r="E161" i="16"/>
  <c r="E65" i="16"/>
  <c r="G65" i="16" s="1"/>
  <c r="H65" i="16" s="1"/>
  <c r="I65" i="16" s="1"/>
  <c r="E162" i="16"/>
  <c r="E75" i="16"/>
  <c r="E25" i="16"/>
  <c r="E125" i="16"/>
  <c r="G125" i="16" s="1"/>
  <c r="H125" i="16" s="1"/>
  <c r="I125" i="16" s="1"/>
  <c r="E221" i="16"/>
  <c r="E52" i="16"/>
  <c r="E163" i="16"/>
  <c r="E89" i="16"/>
  <c r="G89" i="16" s="1"/>
  <c r="H89" i="16" s="1"/>
  <c r="I89" i="16" s="1"/>
  <c r="E245" i="16"/>
  <c r="E141" i="16"/>
  <c r="E38" i="16"/>
  <c r="E142" i="16"/>
  <c r="G142" i="16" s="1"/>
  <c r="H142" i="16" s="1"/>
  <c r="I142" i="16" s="1"/>
  <c r="E27" i="16"/>
  <c r="E153" i="16"/>
  <c r="E206" i="16"/>
  <c r="E41" i="16"/>
  <c r="E54" i="16"/>
  <c r="E200" i="16"/>
  <c r="E288" i="16"/>
  <c r="G288" i="16" s="1"/>
  <c r="H288" i="16" s="1"/>
  <c r="I288" i="16" s="1"/>
  <c r="E157" i="16"/>
  <c r="E164" i="16"/>
  <c r="E264" i="16"/>
  <c r="E272" i="16"/>
  <c r="G272" i="16" s="1"/>
  <c r="H272" i="16" s="1"/>
  <c r="I272" i="16" s="1"/>
  <c r="E175" i="16"/>
  <c r="E134" i="16"/>
  <c r="E168" i="16"/>
  <c r="E72" i="16"/>
  <c r="E274" i="16"/>
  <c r="E62" i="16"/>
  <c r="E73" i="16"/>
  <c r="E208" i="16"/>
  <c r="E56" i="16"/>
  <c r="E148" i="16"/>
  <c r="E246" i="16"/>
  <c r="E176" i="16"/>
  <c r="E165" i="16"/>
  <c r="E67" i="16"/>
  <c r="E255" i="16"/>
  <c r="E215" i="16"/>
  <c r="E232" i="16"/>
  <c r="E44" i="16"/>
  <c r="E139" i="16"/>
  <c r="E291" i="16"/>
  <c r="E136" i="16"/>
  <c r="E74" i="16"/>
  <c r="E292" i="16"/>
  <c r="E195" i="16"/>
  <c r="E68" i="16"/>
  <c r="E166" i="16"/>
  <c r="E149" i="16"/>
  <c r="E43" i="16"/>
  <c r="E108" i="16"/>
  <c r="E18" i="16"/>
  <c r="E277" i="16"/>
  <c r="E133" i="16"/>
  <c r="E273" i="16"/>
  <c r="E77" i="16"/>
  <c r="E102" i="16"/>
  <c r="E260" i="16"/>
  <c r="E214" i="16"/>
  <c r="E115" i="16"/>
  <c r="E127" i="16"/>
  <c r="E9" i="16"/>
  <c r="E192" i="16"/>
  <c r="E261" i="16"/>
  <c r="E233" i="16"/>
  <c r="E29" i="16"/>
  <c r="E109" i="16"/>
  <c r="E216" i="16"/>
  <c r="E47" i="16"/>
  <c r="E180" i="16"/>
  <c r="E226" i="16"/>
  <c r="E58" i="16"/>
  <c r="L2" i="4"/>
  <c r="J3" i="4"/>
  <c r="K3" i="4" s="1"/>
  <c r="J4" i="4"/>
  <c r="K4" i="4" s="1"/>
  <c r="J5" i="4"/>
  <c r="K5" i="4"/>
  <c r="L5" i="4" s="1"/>
  <c r="J6" i="4"/>
  <c r="K6" i="4" s="1"/>
  <c r="L6" i="4" s="1"/>
  <c r="J7" i="4"/>
  <c r="K7" i="4" s="1"/>
  <c r="L7" i="4" s="1"/>
  <c r="J8" i="4"/>
  <c r="K8" i="4" s="1"/>
  <c r="L8" i="4" s="1"/>
  <c r="J9" i="4"/>
  <c r="K9" i="4" s="1"/>
  <c r="L9" i="4" s="1"/>
  <c r="J10" i="4"/>
  <c r="K10" i="4" s="1"/>
  <c r="L10" i="4" s="1"/>
  <c r="J11" i="4"/>
  <c r="K11" i="4" s="1"/>
  <c r="L11" i="4" s="1"/>
  <c r="J12" i="4"/>
  <c r="K12" i="4" s="1"/>
  <c r="L12" i="4" s="1"/>
  <c r="J13" i="4"/>
  <c r="K13" i="4"/>
  <c r="L13" i="4" s="1"/>
  <c r="J14" i="4"/>
  <c r="K14" i="4" s="1"/>
  <c r="L14" i="4" s="1"/>
  <c r="J15" i="4"/>
  <c r="K15" i="4" s="1"/>
  <c r="L15" i="4" s="1"/>
  <c r="J16" i="4"/>
  <c r="K16" i="4" s="1"/>
  <c r="L16" i="4" s="1"/>
  <c r="J17" i="4"/>
  <c r="K17" i="4" s="1"/>
  <c r="L17" i="4" s="1"/>
  <c r="J18" i="4"/>
  <c r="K18" i="4" s="1"/>
  <c r="L18" i="4" s="1"/>
  <c r="J19" i="4"/>
  <c r="K19" i="4"/>
  <c r="L19" i="4" s="1"/>
  <c r="J20" i="4"/>
  <c r="K20" i="4" s="1"/>
  <c r="L20" i="4" s="1"/>
  <c r="J21" i="4"/>
  <c r="K21" i="4" s="1"/>
  <c r="J22" i="4"/>
  <c r="K22" i="4" s="1"/>
  <c r="L22" i="4" s="1"/>
  <c r="J23" i="4"/>
  <c r="K23" i="4" s="1"/>
  <c r="L23" i="4" s="1"/>
  <c r="J24" i="4"/>
  <c r="K24" i="4" s="1"/>
  <c r="L24" i="4" s="1"/>
  <c r="J25" i="4"/>
  <c r="K25" i="4"/>
  <c r="L25" i="4" s="1"/>
  <c r="J26" i="4"/>
  <c r="K26" i="4"/>
  <c r="L26" i="4" s="1"/>
  <c r="J27" i="4"/>
  <c r="K27" i="4" s="1"/>
  <c r="L27" i="4" s="1"/>
  <c r="J28" i="4"/>
  <c r="K28" i="4" s="1"/>
  <c r="L28" i="4" s="1"/>
  <c r="J29" i="4"/>
  <c r="K29" i="4" s="1"/>
  <c r="L29" i="4" s="1"/>
  <c r="J30" i="4"/>
  <c r="K30" i="4" s="1"/>
  <c r="J31" i="4"/>
  <c r="K31" i="4" s="1"/>
  <c r="L31" i="4" s="1"/>
  <c r="J32" i="4"/>
  <c r="K32" i="4"/>
  <c r="L32" i="4" s="1"/>
  <c r="J33" i="4"/>
  <c r="K33" i="4" s="1"/>
  <c r="L33" i="4" s="1"/>
  <c r="J34" i="4"/>
  <c r="K34" i="4" s="1"/>
  <c r="L34" i="4" s="1"/>
  <c r="J35" i="4"/>
  <c r="K35" i="4"/>
  <c r="L35" i="4" s="1"/>
  <c r="J36" i="4"/>
  <c r="K36" i="4" s="1"/>
  <c r="L36" i="4" s="1"/>
  <c r="J37" i="4"/>
  <c r="K37" i="4" s="1"/>
  <c r="L37" i="4" s="1"/>
  <c r="J38" i="4"/>
  <c r="K38" i="4"/>
  <c r="L38" i="4" s="1"/>
  <c r="J39" i="4"/>
  <c r="K39" i="4" s="1"/>
  <c r="L39" i="4" s="1"/>
  <c r="J40" i="4"/>
  <c r="K40" i="4" s="1"/>
  <c r="L40" i="4" s="1"/>
  <c r="J41" i="4"/>
  <c r="K41" i="4"/>
  <c r="L41" i="4" s="1"/>
  <c r="J42" i="4"/>
  <c r="K42" i="4" s="1"/>
  <c r="L42" i="4" s="1"/>
  <c r="J43" i="4"/>
  <c r="K43" i="4" s="1"/>
  <c r="L43" i="4" s="1"/>
  <c r="J44" i="4"/>
  <c r="K44" i="4" s="1"/>
  <c r="L44" i="4" s="1"/>
  <c r="J45" i="4"/>
  <c r="K45" i="4" s="1"/>
  <c r="L45" i="4" s="1"/>
  <c r="J46" i="4"/>
  <c r="K46" i="4" s="1"/>
  <c r="L46" i="4" s="1"/>
  <c r="J47" i="4"/>
  <c r="K47" i="4"/>
  <c r="L47" i="4" s="1"/>
  <c r="J48" i="4"/>
  <c r="K48" i="4" s="1"/>
  <c r="L48" i="4" s="1"/>
  <c r="J49" i="4"/>
  <c r="K49" i="4" s="1"/>
  <c r="L49" i="4" s="1"/>
  <c r="J50" i="4"/>
  <c r="K50" i="4"/>
  <c r="L50" i="4" s="1"/>
  <c r="J51" i="4"/>
  <c r="K51" i="4" s="1"/>
  <c r="L51" i="4" s="1"/>
  <c r="J52" i="4"/>
  <c r="K52" i="4" s="1"/>
  <c r="L52" i="4" s="1"/>
  <c r="J53" i="4"/>
  <c r="K53" i="4"/>
  <c r="L53" i="4" s="1"/>
  <c r="J54" i="4"/>
  <c r="K54" i="4" s="1"/>
  <c r="L54" i="4" s="1"/>
  <c r="J55" i="4"/>
  <c r="K55" i="4"/>
  <c r="L55" i="4" s="1"/>
  <c r="J56" i="4"/>
  <c r="K56" i="4" s="1"/>
  <c r="L56" i="4" s="1"/>
  <c r="J57" i="4"/>
  <c r="K57" i="4" s="1"/>
  <c r="L57" i="4" s="1"/>
  <c r="J58" i="4"/>
  <c r="K58" i="4" s="1"/>
  <c r="L58" i="4" s="1"/>
  <c r="J59" i="4"/>
  <c r="K59" i="4" s="1"/>
  <c r="L59" i="4" s="1"/>
  <c r="J60" i="4"/>
  <c r="K60" i="4" s="1"/>
  <c r="L60" i="4" s="1"/>
  <c r="J61" i="4"/>
  <c r="K61" i="4" s="1"/>
  <c r="L61" i="4" s="1"/>
  <c r="J62" i="4"/>
  <c r="K62" i="4"/>
  <c r="L62" i="4" s="1"/>
  <c r="J63" i="4"/>
  <c r="K63" i="4" s="1"/>
  <c r="L63" i="4" s="1"/>
  <c r="J64" i="4"/>
  <c r="K64" i="4" s="1"/>
  <c r="L64" i="4" s="1"/>
  <c r="J65" i="4"/>
  <c r="K65" i="4"/>
  <c r="J66" i="4"/>
  <c r="K66" i="4" s="1"/>
  <c r="L66" i="4" s="1"/>
  <c r="J67" i="4"/>
  <c r="K67" i="4" s="1"/>
  <c r="L67" i="4" s="1"/>
  <c r="J68" i="4"/>
  <c r="K68" i="4" s="1"/>
  <c r="L68" i="4" s="1"/>
  <c r="J69" i="4"/>
  <c r="K69" i="4"/>
  <c r="L69" i="4" s="1"/>
  <c r="J70" i="4"/>
  <c r="K70" i="4" s="1"/>
  <c r="L70" i="4" s="1"/>
  <c r="J71" i="4"/>
  <c r="K71" i="4"/>
  <c r="J72" i="4"/>
  <c r="K72" i="4" s="1"/>
  <c r="L72" i="4" s="1"/>
  <c r="J73" i="4"/>
  <c r="K73" i="4"/>
  <c r="L73" i="4" s="1"/>
  <c r="J74" i="4"/>
  <c r="K74" i="4" s="1"/>
  <c r="L74" i="4" s="1"/>
  <c r="J75" i="4"/>
  <c r="K75" i="4" s="1"/>
  <c r="J76" i="4"/>
  <c r="K76" i="4" s="1"/>
  <c r="J77" i="4"/>
  <c r="K77" i="4"/>
  <c r="L77" i="4" s="1"/>
  <c r="J78" i="4"/>
  <c r="K78" i="4" s="1"/>
  <c r="L78" i="4" s="1"/>
  <c r="J79" i="4"/>
  <c r="K79" i="4"/>
  <c r="L79" i="4" s="1"/>
  <c r="J80" i="4"/>
  <c r="K80" i="4" s="1"/>
  <c r="L80" i="4" s="1"/>
  <c r="J81" i="4"/>
  <c r="K81" i="4"/>
  <c r="J82" i="4"/>
  <c r="K82" i="4" s="1"/>
  <c r="L82" i="4" s="1"/>
  <c r="J83" i="4"/>
  <c r="K83" i="4" s="1"/>
  <c r="L83" i="4" s="1"/>
  <c r="J84" i="4"/>
  <c r="K84" i="4" s="1"/>
  <c r="L84" i="4" s="1"/>
  <c r="J85" i="4"/>
  <c r="K85" i="4" s="1"/>
  <c r="L85" i="4" s="1"/>
  <c r="J86" i="4"/>
  <c r="K86" i="4"/>
  <c r="L86" i="4" s="1"/>
  <c r="J87" i="4"/>
  <c r="K87" i="4" s="1"/>
  <c r="L87" i="4" s="1"/>
  <c r="J88" i="4"/>
  <c r="K88" i="4" s="1"/>
  <c r="L88" i="4" s="1"/>
  <c r="J89" i="4"/>
  <c r="K89" i="4"/>
  <c r="L89" i="4" s="1"/>
  <c r="J90" i="4"/>
  <c r="K90" i="4" s="1"/>
  <c r="L90" i="4" s="1"/>
  <c r="J91" i="4"/>
  <c r="K91" i="4"/>
  <c r="J92" i="4"/>
  <c r="K92" i="4" s="1"/>
  <c r="J93" i="4"/>
  <c r="K93" i="4"/>
  <c r="J94" i="4"/>
  <c r="K94" i="4" s="1"/>
  <c r="L94" i="4" s="1"/>
  <c r="J95" i="4"/>
  <c r="K95" i="4"/>
  <c r="L95" i="4" s="1"/>
  <c r="J96" i="4"/>
  <c r="K96" i="4" s="1"/>
  <c r="L96" i="4" s="1"/>
  <c r="J97" i="4"/>
  <c r="K97" i="4" s="1"/>
  <c r="L97" i="4" s="1"/>
  <c r="J98" i="4"/>
  <c r="K98" i="4"/>
  <c r="L98" i="4" s="1"/>
  <c r="J99" i="4"/>
  <c r="K99" i="4" s="1"/>
  <c r="J100" i="4"/>
  <c r="K100" i="4" s="1"/>
  <c r="L100" i="4" s="1"/>
  <c r="J101" i="4"/>
  <c r="K101" i="4"/>
  <c r="J102" i="4"/>
  <c r="K102" i="4" s="1"/>
  <c r="L102" i="4" s="1"/>
  <c r="J103" i="4"/>
  <c r="K103" i="4"/>
  <c r="L103" i="4" s="1"/>
  <c r="J104" i="4"/>
  <c r="K104" i="4" s="1"/>
  <c r="L104" i="4" s="1"/>
  <c r="J105" i="4"/>
  <c r="K105" i="4" s="1"/>
  <c r="L105" i="4" s="1"/>
  <c r="J106" i="4"/>
  <c r="K106" i="4" s="1"/>
  <c r="L106" i="4" s="1"/>
  <c r="J107" i="4"/>
  <c r="K107" i="4" s="1"/>
  <c r="J108" i="4"/>
  <c r="K108" i="4" s="1"/>
  <c r="L108" i="4" s="1"/>
  <c r="J109" i="4"/>
  <c r="K109" i="4" s="1"/>
  <c r="L109" i="4" s="1"/>
  <c r="J110" i="4"/>
  <c r="K110" i="4" s="1"/>
  <c r="L110" i="4" s="1"/>
  <c r="J111" i="4"/>
  <c r="K111" i="4"/>
  <c r="J112" i="4"/>
  <c r="K112" i="4" s="1"/>
  <c r="J113" i="4"/>
  <c r="K113" i="4" s="1"/>
  <c r="J114" i="4"/>
  <c r="K114" i="4" s="1"/>
  <c r="J115" i="4"/>
  <c r="K115" i="4" s="1"/>
  <c r="L115" i="4" s="1"/>
  <c r="J116" i="4"/>
  <c r="K116" i="4"/>
  <c r="L116" i="4" s="1"/>
  <c r="J117" i="4"/>
  <c r="K117" i="4" s="1"/>
  <c r="L117" i="4" s="1"/>
  <c r="J118" i="4"/>
  <c r="K118" i="4" s="1"/>
  <c r="L118" i="4" s="1"/>
  <c r="J119" i="4"/>
  <c r="K119" i="4"/>
  <c r="L119" i="4" s="1"/>
  <c r="J120" i="4"/>
  <c r="K120" i="4" s="1"/>
  <c r="L120" i="4" s="1"/>
  <c r="J121" i="4"/>
  <c r="K121" i="4"/>
  <c r="L121" i="4" s="1"/>
  <c r="J122" i="4"/>
  <c r="K122" i="4" s="1"/>
  <c r="L122" i="4" s="1"/>
  <c r="J123" i="4"/>
  <c r="K123" i="4" s="1"/>
  <c r="L123" i="4" s="1"/>
  <c r="J124" i="4"/>
  <c r="K124" i="4" s="1"/>
  <c r="L124" i="4" s="1"/>
  <c r="J125" i="4"/>
  <c r="K125" i="4" s="1"/>
  <c r="L125" i="4" s="1"/>
  <c r="J126" i="4"/>
  <c r="K126" i="4" s="1"/>
  <c r="J127" i="4"/>
  <c r="K127" i="4" s="1"/>
  <c r="L127" i="4" s="1"/>
  <c r="J128" i="4"/>
  <c r="K128" i="4"/>
  <c r="L128" i="4" s="1"/>
  <c r="J129" i="4"/>
  <c r="K129" i="4" s="1"/>
  <c r="L129" i="4" s="1"/>
  <c r="J130" i="4"/>
  <c r="K130" i="4" s="1"/>
  <c r="L130" i="4" s="1"/>
  <c r="J131" i="4"/>
  <c r="K131" i="4"/>
  <c r="L131" i="4" s="1"/>
  <c r="J132" i="4"/>
  <c r="K132" i="4" s="1"/>
  <c r="L132" i="4" s="1"/>
  <c r="J133" i="4"/>
  <c r="K133" i="4"/>
  <c r="J134" i="4"/>
  <c r="K134" i="4" s="1"/>
  <c r="L134" i="4" s="1"/>
  <c r="J135" i="4"/>
  <c r="K135" i="4"/>
  <c r="J136" i="4"/>
  <c r="K136" i="4" s="1"/>
  <c r="L136" i="4" s="1"/>
  <c r="J137" i="4"/>
  <c r="K137" i="4" s="1"/>
  <c r="J138" i="4"/>
  <c r="K138" i="4" s="1"/>
  <c r="L138" i="4" s="1"/>
  <c r="J139" i="4"/>
  <c r="K139" i="4"/>
  <c r="L139" i="4" s="1"/>
  <c r="J140" i="4"/>
  <c r="K140" i="4" s="1"/>
  <c r="L140" i="4" s="1"/>
  <c r="J141" i="4"/>
  <c r="K141" i="4"/>
  <c r="J142" i="4"/>
  <c r="K142" i="4" s="1"/>
  <c r="L142" i="4" s="1"/>
  <c r="J143" i="4"/>
  <c r="K143" i="4" s="1"/>
  <c r="L143" i="4" s="1"/>
  <c r="J144" i="4"/>
  <c r="K144" i="4" s="1"/>
  <c r="L144" i="4" s="1"/>
  <c r="J145" i="4"/>
  <c r="K145" i="4" s="1"/>
  <c r="L145" i="4" s="1"/>
  <c r="J146" i="4"/>
  <c r="K146" i="4"/>
  <c r="L146" i="4" s="1"/>
  <c r="J147" i="4"/>
  <c r="K147" i="4" s="1"/>
  <c r="J148" i="4"/>
  <c r="K148" i="4" s="1"/>
  <c r="J149" i="4"/>
  <c r="K149" i="4" s="1"/>
  <c r="L149" i="4" s="1"/>
  <c r="J150" i="4"/>
  <c r="K150" i="4" s="1"/>
  <c r="L150" i="4" s="1"/>
  <c r="J151" i="4"/>
  <c r="K151" i="4"/>
  <c r="J152" i="4"/>
  <c r="K152" i="4" s="1"/>
  <c r="L152" i="4" s="1"/>
  <c r="J153" i="4"/>
  <c r="K153" i="4" s="1"/>
  <c r="J154" i="4"/>
  <c r="K154" i="4" s="1"/>
  <c r="L154" i="4" s="1"/>
  <c r="J155" i="4"/>
  <c r="K155" i="4" s="1"/>
  <c r="L155" i="4" s="1"/>
  <c r="J156" i="4"/>
  <c r="K156" i="4" s="1"/>
  <c r="L156" i="4" s="1"/>
  <c r="J157" i="4"/>
  <c r="K157" i="4"/>
  <c r="L157" i="4" s="1"/>
  <c r="J158" i="4"/>
  <c r="K158" i="4"/>
  <c r="J159" i="4"/>
  <c r="K159" i="4" s="1"/>
  <c r="L159" i="4" s="1"/>
  <c r="J160" i="4"/>
  <c r="K160" i="4" s="1"/>
  <c r="L160" i="4" s="1"/>
  <c r="J161" i="4"/>
  <c r="K161" i="4"/>
  <c r="L161" i="4" s="1"/>
  <c r="J162" i="4"/>
  <c r="K162" i="4" s="1"/>
  <c r="L162" i="4" s="1"/>
  <c r="J163" i="4"/>
  <c r="K163" i="4" s="1"/>
  <c r="L163" i="4" s="1"/>
  <c r="J164" i="4"/>
  <c r="K164" i="4"/>
  <c r="L164" i="4" s="1"/>
  <c r="J165" i="4"/>
  <c r="K165" i="4" s="1"/>
  <c r="L165" i="4" s="1"/>
  <c r="J166" i="4"/>
  <c r="K166" i="4" s="1"/>
  <c r="L166" i="4" s="1"/>
  <c r="J167" i="4"/>
  <c r="K167" i="4"/>
  <c r="J168" i="4"/>
  <c r="K168" i="4" s="1"/>
  <c r="L168" i="4" s="1"/>
  <c r="J169" i="4"/>
  <c r="K169" i="4" s="1"/>
  <c r="L169" i="4" s="1"/>
  <c r="J170" i="4"/>
  <c r="K170" i="4" s="1"/>
  <c r="L170" i="4" s="1"/>
  <c r="J171" i="4"/>
  <c r="K171" i="4" s="1"/>
  <c r="J172" i="4"/>
  <c r="K172" i="4" s="1"/>
  <c r="L172" i="4" s="1"/>
  <c r="J173" i="4"/>
  <c r="K173" i="4"/>
  <c r="J174" i="4"/>
  <c r="K174" i="4" s="1"/>
  <c r="L174" i="4" s="1"/>
  <c r="J175" i="4"/>
  <c r="K175" i="4" s="1"/>
  <c r="L175" i="4" s="1"/>
  <c r="J176" i="4"/>
  <c r="K176" i="4"/>
  <c r="L176" i="4" s="1"/>
  <c r="J177" i="4"/>
  <c r="K177" i="4" s="1"/>
  <c r="L177" i="4" s="1"/>
  <c r="J178" i="4"/>
  <c r="K178" i="4" s="1"/>
  <c r="L178" i="4" s="1"/>
  <c r="J179" i="4"/>
  <c r="K179" i="4"/>
  <c r="L179" i="4" s="1"/>
  <c r="J180" i="4"/>
  <c r="K180" i="4" s="1"/>
  <c r="L180" i="4" s="1"/>
  <c r="J181" i="4"/>
  <c r="K181" i="4"/>
  <c r="L181" i="4" s="1"/>
  <c r="J182" i="4"/>
  <c r="K182" i="4" s="1"/>
  <c r="L182" i="4" s="1"/>
  <c r="J183" i="4"/>
  <c r="K183" i="4" s="1"/>
  <c r="L183" i="4" s="1"/>
  <c r="J184" i="4"/>
  <c r="K184" i="4" s="1"/>
  <c r="L184" i="4" s="1"/>
  <c r="J185" i="4"/>
  <c r="K185" i="4" s="1"/>
  <c r="J186" i="4"/>
  <c r="K186" i="4" s="1"/>
  <c r="L186" i="4" s="1"/>
  <c r="J187" i="4"/>
  <c r="K187" i="4" s="1"/>
  <c r="L187" i="4" s="1"/>
  <c r="J188" i="4"/>
  <c r="K188" i="4"/>
  <c r="J189" i="4"/>
  <c r="K189" i="4" s="1"/>
  <c r="J190" i="4"/>
  <c r="K190" i="4" s="1"/>
  <c r="J191" i="4"/>
  <c r="K191" i="4"/>
  <c r="L191" i="4" s="1"/>
  <c r="J192" i="4"/>
  <c r="K192" i="4" s="1"/>
  <c r="L192" i="4" s="1"/>
  <c r="J193" i="4"/>
  <c r="K193" i="4" s="1"/>
  <c r="L193" i="4" s="1"/>
  <c r="J194" i="4"/>
  <c r="K194" i="4" s="1"/>
  <c r="L194" i="4" s="1"/>
  <c r="J195" i="4"/>
  <c r="K195" i="4" s="1"/>
  <c r="L195" i="4" s="1"/>
  <c r="J196" i="4"/>
  <c r="K196" i="4" s="1"/>
  <c r="J197" i="4"/>
  <c r="K197" i="4"/>
  <c r="L197" i="4" s="1"/>
  <c r="J198" i="4"/>
  <c r="K198" i="4" s="1"/>
  <c r="L198" i="4" s="1"/>
  <c r="J199" i="4"/>
  <c r="K199" i="4" s="1"/>
  <c r="L199" i="4" s="1"/>
  <c r="J200" i="4"/>
  <c r="K200" i="4"/>
  <c r="L200" i="4" s="1"/>
  <c r="J201" i="4"/>
  <c r="K201" i="4" s="1"/>
  <c r="L201" i="4" s="1"/>
  <c r="J202" i="4"/>
  <c r="K202" i="4" s="1"/>
  <c r="L202" i="4" s="1"/>
  <c r="J203" i="4"/>
  <c r="K203" i="4"/>
  <c r="L203" i="4" s="1"/>
  <c r="J204" i="4"/>
  <c r="K204" i="4" s="1"/>
  <c r="J205" i="4"/>
  <c r="K205" i="4"/>
  <c r="J206" i="4"/>
  <c r="K206" i="4"/>
  <c r="L206" i="4" s="1"/>
  <c r="J207" i="4"/>
  <c r="K207" i="4" s="1"/>
  <c r="L207" i="4" s="1"/>
  <c r="J208" i="4"/>
  <c r="K208" i="4" s="1"/>
  <c r="L208" i="4" s="1"/>
  <c r="J209" i="4"/>
  <c r="K209" i="4"/>
  <c r="L209" i="4" s="1"/>
  <c r="J210" i="4"/>
  <c r="K210" i="4" s="1"/>
  <c r="L210" i="4" s="1"/>
  <c r="J211" i="4"/>
  <c r="K211" i="4"/>
  <c r="L211" i="4" s="1"/>
  <c r="J212" i="4"/>
  <c r="K212" i="4" s="1"/>
  <c r="L212" i="4" s="1"/>
  <c r="J213" i="4"/>
  <c r="K213" i="4" s="1"/>
  <c r="L213" i="4" s="1"/>
  <c r="J214" i="4"/>
  <c r="K214" i="4" s="1"/>
  <c r="L214" i="4" s="1"/>
  <c r="J215" i="4"/>
  <c r="K215" i="4" s="1"/>
  <c r="L215" i="4" s="1"/>
  <c r="J216" i="4"/>
  <c r="K216" i="4" s="1"/>
  <c r="L216" i="4" s="1"/>
  <c r="J217" i="4"/>
  <c r="K217" i="4" s="1"/>
  <c r="L217" i="4" s="1"/>
  <c r="J218" i="4"/>
  <c r="K218" i="4" s="1"/>
  <c r="L218" i="4" s="1"/>
  <c r="J219" i="4"/>
  <c r="K219" i="4" s="1"/>
  <c r="L219" i="4" s="1"/>
  <c r="J220" i="4"/>
  <c r="K220" i="4" s="1"/>
  <c r="L220" i="4" s="1"/>
  <c r="J221" i="4"/>
  <c r="K221" i="4" s="1"/>
  <c r="J222" i="4"/>
  <c r="K222" i="4" s="1"/>
  <c r="L222" i="4" s="1"/>
  <c r="J223" i="4"/>
  <c r="K223" i="4" s="1"/>
  <c r="L223" i="4" s="1"/>
  <c r="J224" i="4"/>
  <c r="K224" i="4"/>
  <c r="L224" i="4" s="1"/>
  <c r="J225" i="4"/>
  <c r="K225" i="4" s="1"/>
  <c r="L225" i="4" s="1"/>
  <c r="J226" i="4"/>
  <c r="K226" i="4" s="1"/>
  <c r="L226" i="4" s="1"/>
  <c r="J227" i="4"/>
  <c r="K227" i="4"/>
  <c r="J228" i="4"/>
  <c r="K228" i="4" s="1"/>
  <c r="L228" i="4" s="1"/>
  <c r="J229" i="4"/>
  <c r="K229" i="4" s="1"/>
  <c r="L229" i="4" s="1"/>
  <c r="J230" i="4"/>
  <c r="K230" i="4"/>
  <c r="L230" i="4" s="1"/>
  <c r="J231" i="4"/>
  <c r="K231" i="4" s="1"/>
  <c r="L231" i="4" s="1"/>
  <c r="J232" i="4"/>
  <c r="K232" i="4" s="1"/>
  <c r="L232" i="4" s="1"/>
  <c r="J233" i="4"/>
  <c r="K233" i="4"/>
  <c r="J234" i="4"/>
  <c r="K234" i="4" s="1"/>
  <c r="L234" i="4" s="1"/>
  <c r="J235" i="4"/>
  <c r="K235" i="4" s="1"/>
  <c r="J236" i="4"/>
  <c r="K236" i="4"/>
  <c r="L236" i="4" s="1"/>
  <c r="J237" i="4"/>
  <c r="K237" i="4" s="1"/>
  <c r="L237" i="4" s="1"/>
  <c r="J238" i="4"/>
  <c r="K238" i="4" s="1"/>
  <c r="L238" i="4" s="1"/>
  <c r="J239" i="4"/>
  <c r="K239" i="4"/>
  <c r="L239" i="4" s="1"/>
  <c r="J240" i="4"/>
  <c r="K240" i="4" s="1"/>
  <c r="L240" i="4" s="1"/>
  <c r="J241" i="4"/>
  <c r="K241" i="4"/>
  <c r="L241" i="4" s="1"/>
  <c r="J242" i="4"/>
  <c r="K242" i="4" s="1"/>
  <c r="L242" i="4" s="1"/>
  <c r="J243" i="4"/>
  <c r="K243" i="4" s="1"/>
  <c r="L243" i="4" s="1"/>
  <c r="J244" i="4"/>
  <c r="K244" i="4" s="1"/>
  <c r="L244" i="4" s="1"/>
  <c r="J245" i="4"/>
  <c r="K245" i="4"/>
  <c r="J246" i="4"/>
  <c r="K246" i="4" s="1"/>
  <c r="L246" i="4" s="1"/>
  <c r="J247" i="4"/>
  <c r="K247" i="4"/>
  <c r="L247" i="4" s="1"/>
  <c r="J248" i="4"/>
  <c r="K248" i="4" s="1"/>
  <c r="L248" i="4" s="1"/>
  <c r="J249" i="4"/>
  <c r="K249" i="4" s="1"/>
  <c r="L249" i="4" s="1"/>
  <c r="J250" i="4"/>
  <c r="K250" i="4" s="1"/>
  <c r="L250" i="4" s="1"/>
  <c r="J251" i="4"/>
  <c r="K251" i="4" s="1"/>
  <c r="L251" i="4" s="1"/>
  <c r="J252" i="4"/>
  <c r="K252" i="4" s="1"/>
  <c r="L252" i="4" s="1"/>
  <c r="J253" i="4"/>
  <c r="K253" i="4" s="1"/>
  <c r="L253" i="4" s="1"/>
  <c r="J254" i="4"/>
  <c r="K254" i="4" s="1"/>
  <c r="L254" i="4" s="1"/>
  <c r="J255" i="4"/>
  <c r="K255" i="4" s="1"/>
  <c r="L255" i="4" s="1"/>
  <c r="J256" i="4"/>
  <c r="K256" i="4" s="1"/>
  <c r="L256" i="4" s="1"/>
  <c r="J257" i="4"/>
  <c r="K257" i="4" s="1"/>
  <c r="J258" i="4"/>
  <c r="K258" i="4" s="1"/>
  <c r="L258" i="4" s="1"/>
  <c r="J259" i="4"/>
  <c r="K259" i="4" s="1"/>
  <c r="J260" i="4"/>
  <c r="K260" i="4"/>
  <c r="L260" i="4" s="1"/>
  <c r="J261" i="4"/>
  <c r="K261" i="4" s="1"/>
  <c r="L261" i="4" s="1"/>
  <c r="J262" i="4"/>
  <c r="K262" i="4" s="1"/>
  <c r="L262" i="4" s="1"/>
  <c r="J263" i="4"/>
  <c r="K263" i="4"/>
  <c r="J264" i="4"/>
  <c r="K264" i="4" s="1"/>
  <c r="L264" i="4" s="1"/>
  <c r="J265" i="4"/>
  <c r="K265" i="4" s="1"/>
  <c r="L265" i="4" s="1"/>
  <c r="J266" i="4"/>
  <c r="K266" i="4" s="1"/>
  <c r="L266" i="4" s="1"/>
  <c r="J267" i="4"/>
  <c r="K267" i="4" s="1"/>
  <c r="J268" i="4"/>
  <c r="K268" i="4" s="1"/>
  <c r="J269" i="4"/>
  <c r="K269" i="4"/>
  <c r="L269" i="4" s="1"/>
  <c r="J270" i="4"/>
  <c r="K270" i="4" s="1"/>
  <c r="L270" i="4" s="1"/>
  <c r="J271" i="4"/>
  <c r="K271" i="4" s="1"/>
  <c r="L271" i="4" s="1"/>
  <c r="J272" i="4"/>
  <c r="K272" i="4"/>
  <c r="L272" i="4" s="1"/>
  <c r="J273" i="4"/>
  <c r="K273" i="4" s="1"/>
  <c r="L273" i="4" s="1"/>
  <c r="J274" i="4"/>
  <c r="K274" i="4" s="1"/>
  <c r="L274" i="4" s="1"/>
  <c r="J275" i="4"/>
  <c r="K275" i="4"/>
  <c r="L275" i="4" s="1"/>
  <c r="J276" i="4"/>
  <c r="K276" i="4" s="1"/>
  <c r="L276" i="4" s="1"/>
  <c r="J277" i="4"/>
  <c r="K277" i="4"/>
  <c r="L277" i="4" s="1"/>
  <c r="J278" i="4"/>
  <c r="K278" i="4" s="1"/>
  <c r="L278" i="4" s="1"/>
  <c r="J279" i="4"/>
  <c r="K279" i="4" s="1"/>
  <c r="J280" i="4"/>
  <c r="K280" i="4" s="1"/>
  <c r="L280" i="4" s="1"/>
  <c r="J281" i="4"/>
  <c r="K281" i="4" s="1"/>
  <c r="L281" i="4" s="1"/>
  <c r="J282" i="4"/>
  <c r="K282" i="4" s="1"/>
  <c r="L282" i="4" s="1"/>
  <c r="J283" i="4"/>
  <c r="K283" i="4" s="1"/>
  <c r="L283" i="4" s="1"/>
  <c r="J284" i="4"/>
  <c r="K284" i="4"/>
  <c r="L284" i="4" s="1"/>
  <c r="J285" i="4"/>
  <c r="K285" i="4" s="1"/>
  <c r="L285" i="4" s="1"/>
  <c r="J286" i="4"/>
  <c r="K286" i="4" s="1"/>
  <c r="L286" i="4" s="1"/>
  <c r="J287" i="4"/>
  <c r="K287" i="4"/>
  <c r="L287" i="4" s="1"/>
  <c r="J288" i="4"/>
  <c r="K288" i="4" s="1"/>
  <c r="L288" i="4" s="1"/>
  <c r="J289" i="4"/>
  <c r="K289" i="4" s="1"/>
  <c r="L289" i="4" s="1"/>
  <c r="J290" i="4"/>
  <c r="K290" i="4" s="1"/>
  <c r="L290" i="4" s="1"/>
  <c r="J291" i="4"/>
  <c r="K291" i="4" s="1"/>
  <c r="L291" i="4" s="1"/>
  <c r="J292" i="4"/>
  <c r="K292" i="4" s="1"/>
  <c r="L292" i="4" s="1"/>
  <c r="J293" i="4"/>
  <c r="K293" i="4"/>
  <c r="J294" i="4"/>
  <c r="K294" i="4" s="1"/>
  <c r="L294" i="4" s="1"/>
  <c r="J295" i="4"/>
  <c r="K295" i="4" s="1"/>
  <c r="L295" i="4" s="1"/>
  <c r="J296" i="4"/>
  <c r="K296" i="4"/>
  <c r="L296" i="4" s="1"/>
  <c r="J297" i="4"/>
  <c r="K297" i="4" s="1"/>
  <c r="L297" i="4" s="1"/>
  <c r="J298" i="4"/>
  <c r="K298" i="4" s="1"/>
  <c r="L298" i="4" s="1"/>
  <c r="J299" i="4"/>
  <c r="K299" i="4"/>
  <c r="J300" i="4"/>
  <c r="K300" i="4" s="1"/>
  <c r="L300" i="4" s="1"/>
  <c r="J301" i="4"/>
  <c r="K301" i="4"/>
  <c r="L301" i="4" s="1"/>
  <c r="J302" i="4"/>
  <c r="K302" i="4"/>
  <c r="L302" i="4" s="1"/>
  <c r="J303" i="4"/>
  <c r="K303" i="4" s="1"/>
  <c r="L303" i="4" s="1"/>
  <c r="J304" i="4"/>
  <c r="K304" i="4" s="1"/>
  <c r="L304" i="4" s="1"/>
  <c r="J305" i="4"/>
  <c r="K305" i="4"/>
  <c r="L305" i="4" s="1"/>
  <c r="J306" i="4"/>
  <c r="K306" i="4" s="1"/>
  <c r="L306" i="4" s="1"/>
  <c r="J307" i="4"/>
  <c r="K307" i="4"/>
  <c r="J308" i="4"/>
  <c r="K308" i="4" s="1"/>
  <c r="L308" i="4" s="1"/>
  <c r="J309" i="4"/>
  <c r="K309" i="4" s="1"/>
  <c r="L309" i="4" s="1"/>
  <c r="J310" i="4"/>
  <c r="K310" i="4" s="1"/>
  <c r="L310" i="4" s="1"/>
  <c r="J311" i="4"/>
  <c r="K311" i="4" s="1"/>
  <c r="L311" i="4" s="1"/>
  <c r="J312" i="4"/>
  <c r="K312" i="4" s="1"/>
  <c r="L312" i="4" s="1"/>
  <c r="J313" i="4"/>
  <c r="K313" i="4" s="1"/>
  <c r="L313" i="4" s="1"/>
  <c r="J314" i="4"/>
  <c r="K314" i="4" s="1"/>
  <c r="L314" i="4" s="1"/>
  <c r="J315" i="4"/>
  <c r="K315" i="4" s="1"/>
  <c r="J316" i="4"/>
  <c r="K316" i="4" s="1"/>
  <c r="L316" i="4" s="1"/>
  <c r="J317" i="4"/>
  <c r="K317" i="4" s="1"/>
  <c r="I318" i="4"/>
  <c r="J7" i="14" s="1"/>
  <c r="H318" i="4"/>
  <c r="I7" i="14" s="1"/>
  <c r="L71" i="4"/>
  <c r="L81" i="4"/>
  <c r="L91" i="4"/>
  <c r="L92" i="4"/>
  <c r="L93" i="4"/>
  <c r="L107" i="4"/>
  <c r="L133" i="4"/>
  <c r="L141" i="4"/>
  <c r="L153" i="4"/>
  <c r="L167" i="4"/>
  <c r="L171" i="4"/>
  <c r="L173" i="4"/>
  <c r="L188" i="4"/>
  <c r="L189" i="4"/>
  <c r="L190" i="4"/>
  <c r="L204" i="4"/>
  <c r="L205" i="4"/>
  <c r="L227" i="4"/>
  <c r="L235" i="4"/>
  <c r="L245" i="4"/>
  <c r="L263" i="4"/>
  <c r="L267" i="4"/>
  <c r="L293" i="4"/>
  <c r="L299" i="4"/>
  <c r="L315" i="4"/>
  <c r="L317" i="4"/>
  <c r="L3" i="4"/>
  <c r="L4" i="4"/>
  <c r="L65" i="4"/>
  <c r="L75" i="4"/>
  <c r="L76" i="4"/>
  <c r="L99" i="4"/>
  <c r="L101" i="4"/>
  <c r="L112" i="4"/>
  <c r="L113" i="4"/>
  <c r="L135" i="4"/>
  <c r="L137" i="4"/>
  <c r="L147" i="4"/>
  <c r="L148" i="4"/>
  <c r="L151" i="4"/>
  <c r="L158" i="4"/>
  <c r="L185" i="4"/>
  <c r="L196" i="4"/>
  <c r="L221" i="4"/>
  <c r="L257" i="4"/>
  <c r="L259" i="4"/>
  <c r="L268" i="4"/>
  <c r="L279" i="4"/>
  <c r="L307" i="4"/>
  <c r="L21" i="4"/>
  <c r="L114" i="4"/>
  <c r="L126" i="4"/>
  <c r="L111" i="4"/>
  <c r="J2" i="4"/>
  <c r="L30" i="4"/>
  <c r="L14" i="13"/>
  <c r="D12" i="13"/>
  <c r="L13" i="13"/>
  <c r="K13" i="13"/>
  <c r="G13" i="13"/>
  <c r="F13" i="13"/>
  <c r="L12" i="13"/>
  <c r="K12" i="13"/>
  <c r="G12" i="13"/>
  <c r="F12" i="13"/>
  <c r="L11" i="13"/>
  <c r="K11" i="13"/>
  <c r="G11" i="13"/>
  <c r="L10" i="13"/>
  <c r="K10" i="13"/>
  <c r="G10" i="13"/>
  <c r="F10" i="13"/>
  <c r="L9" i="13"/>
  <c r="G9" i="13"/>
  <c r="F293" i="16" l="1"/>
  <c r="E293" i="16"/>
  <c r="G85" i="16"/>
  <c r="H85" i="16" s="1"/>
  <c r="I85" i="16" s="1"/>
  <c r="G100" i="16"/>
  <c r="H100" i="16" s="1"/>
  <c r="I100" i="16" s="1"/>
  <c r="G105" i="16"/>
  <c r="H105" i="16" s="1"/>
  <c r="I105" i="16" s="1"/>
  <c r="G282" i="16"/>
  <c r="H282" i="16" s="1"/>
  <c r="I282" i="16" s="1"/>
  <c r="G184" i="16"/>
  <c r="H184" i="16" s="1"/>
  <c r="I184" i="16" s="1"/>
  <c r="G179" i="16"/>
  <c r="H179" i="16" s="1"/>
  <c r="I179" i="16" s="1"/>
  <c r="G110" i="16"/>
  <c r="H110" i="16" s="1"/>
  <c r="I110" i="16" s="1"/>
  <c r="G82" i="16"/>
  <c r="H82" i="16" s="1"/>
  <c r="I82" i="16" s="1"/>
  <c r="G6" i="16"/>
  <c r="H6" i="16" s="1"/>
  <c r="I6" i="16" s="1"/>
  <c r="G104" i="16"/>
  <c r="H104" i="16" s="1"/>
  <c r="I104" i="16" s="1"/>
  <c r="G158" i="16"/>
  <c r="H158" i="16" s="1"/>
  <c r="I158" i="16" s="1"/>
  <c r="G135" i="16"/>
  <c r="H135" i="16" s="1"/>
  <c r="I135" i="16" s="1"/>
  <c r="G69" i="16"/>
  <c r="H69" i="16" s="1"/>
  <c r="I69" i="16" s="1"/>
  <c r="G129" i="16"/>
  <c r="H129" i="16" s="1"/>
  <c r="I129" i="16" s="1"/>
  <c r="G271" i="16"/>
  <c r="H271" i="16" s="1"/>
  <c r="I271" i="16" s="1"/>
  <c r="G132" i="16"/>
  <c r="H132" i="16" s="1"/>
  <c r="I132" i="16" s="1"/>
  <c r="G79" i="16"/>
  <c r="H79" i="16" s="1"/>
  <c r="I79" i="16" s="1"/>
  <c r="G32" i="16"/>
  <c r="H32" i="16" s="1"/>
  <c r="I32" i="16" s="1"/>
  <c r="G258" i="16"/>
  <c r="H258" i="16" s="1"/>
  <c r="I258" i="16" s="1"/>
  <c r="G86" i="16"/>
  <c r="H86" i="16" s="1"/>
  <c r="I86" i="16" s="1"/>
  <c r="G111" i="16"/>
  <c r="H111" i="16" s="1"/>
  <c r="I111" i="16" s="1"/>
  <c r="G11" i="16"/>
  <c r="H11" i="16" s="1"/>
  <c r="I11" i="16" s="1"/>
  <c r="G99" i="16"/>
  <c r="H99" i="16" s="1"/>
  <c r="I99" i="16" s="1"/>
  <c r="G63" i="16"/>
  <c r="H63" i="16" s="1"/>
  <c r="I63" i="16" s="1"/>
  <c r="G212" i="16"/>
  <c r="H212" i="16" s="1"/>
  <c r="I212" i="16" s="1"/>
  <c r="G222" i="16"/>
  <c r="H222" i="16" s="1"/>
  <c r="I222" i="16" s="1"/>
  <c r="G70" i="16"/>
  <c r="H70" i="16" s="1"/>
  <c r="I70" i="16" s="1"/>
  <c r="G177" i="16"/>
  <c r="H177" i="16" s="1"/>
  <c r="I177" i="16" s="1"/>
  <c r="G292" i="16"/>
  <c r="H292" i="16" s="1"/>
  <c r="I292" i="16" s="1"/>
  <c r="G139" i="16"/>
  <c r="H139" i="16" s="1"/>
  <c r="I139" i="16" s="1"/>
  <c r="G255" i="16"/>
  <c r="H255" i="16" s="1"/>
  <c r="I255" i="16" s="1"/>
  <c r="G246" i="16"/>
  <c r="H246" i="16" s="1"/>
  <c r="I246" i="16" s="1"/>
  <c r="G73" i="16"/>
  <c r="H73" i="16" s="1"/>
  <c r="I73" i="16" s="1"/>
  <c r="G168" i="16"/>
  <c r="H168" i="16" s="1"/>
  <c r="I168" i="16" s="1"/>
  <c r="G143" i="16"/>
  <c r="H143" i="16" s="1"/>
  <c r="I143" i="16" s="1"/>
  <c r="G116" i="16"/>
  <c r="H116" i="16" s="1"/>
  <c r="I116" i="16" s="1"/>
  <c r="G154" i="16"/>
  <c r="H154" i="16" s="1"/>
  <c r="I154" i="16" s="1"/>
  <c r="G151" i="16"/>
  <c r="H151" i="16" s="1"/>
  <c r="I151" i="16" s="1"/>
  <c r="G197" i="16"/>
  <c r="H197" i="16" s="1"/>
  <c r="I197" i="16" s="1"/>
  <c r="G228" i="16"/>
  <c r="H228" i="16" s="1"/>
  <c r="I228" i="16" s="1"/>
  <c r="G207" i="16"/>
  <c r="H207" i="16" s="1"/>
  <c r="I207" i="16" s="1"/>
  <c r="G121" i="16"/>
  <c r="H121" i="16" s="1"/>
  <c r="I121" i="16" s="1"/>
  <c r="G194" i="16"/>
  <c r="H194" i="16" s="1"/>
  <c r="I194" i="16" s="1"/>
  <c r="G210" i="16"/>
  <c r="H210" i="16" s="1"/>
  <c r="I210" i="16" s="1"/>
  <c r="G39" i="16"/>
  <c r="H39" i="16" s="1"/>
  <c r="I39" i="16" s="1"/>
  <c r="G267" i="16"/>
  <c r="H267" i="16" s="1"/>
  <c r="I267" i="16" s="1"/>
  <c r="G27" i="16"/>
  <c r="H27" i="16" s="1"/>
  <c r="I27" i="16" s="1"/>
  <c r="G182" i="16"/>
  <c r="H182" i="16" s="1"/>
  <c r="I182" i="16" s="1"/>
  <c r="G285" i="16"/>
  <c r="H285" i="16" s="1"/>
  <c r="I285" i="16" s="1"/>
  <c r="G290" i="16"/>
  <c r="H290" i="16" s="1"/>
  <c r="I290" i="16" s="1"/>
  <c r="G22" i="16"/>
  <c r="H22" i="16" s="1"/>
  <c r="I22" i="16" s="1"/>
  <c r="G28" i="16"/>
  <c r="H28" i="16" s="1"/>
  <c r="I28" i="16" s="1"/>
  <c r="G35" i="16"/>
  <c r="H35" i="16" s="1"/>
  <c r="I35" i="16" s="1"/>
  <c r="G211" i="16"/>
  <c r="H211" i="16" s="1"/>
  <c r="I211" i="16" s="1"/>
  <c r="G283" i="16"/>
  <c r="H283" i="16" s="1"/>
  <c r="I283" i="16" s="1"/>
  <c r="G97" i="16"/>
  <c r="H97" i="16" s="1"/>
  <c r="I97" i="16" s="1"/>
  <c r="G241" i="16"/>
  <c r="H241" i="16" s="1"/>
  <c r="I241" i="16" s="1"/>
  <c r="G287" i="16"/>
  <c r="H287" i="16" s="1"/>
  <c r="I287" i="16" s="1"/>
  <c r="G185" i="16"/>
  <c r="H185" i="16" s="1"/>
  <c r="I185" i="16" s="1"/>
  <c r="G216" i="16"/>
  <c r="H216" i="16" s="1"/>
  <c r="I216" i="16" s="1"/>
  <c r="G233" i="16"/>
  <c r="H233" i="16" s="1"/>
  <c r="I233" i="16" s="1"/>
  <c r="G9" i="16"/>
  <c r="H9" i="16" s="1"/>
  <c r="I9" i="16" s="1"/>
  <c r="G260" i="16"/>
  <c r="H260" i="16" s="1"/>
  <c r="I260" i="16" s="1"/>
  <c r="G133" i="16"/>
  <c r="H133" i="16" s="1"/>
  <c r="I133" i="16" s="1"/>
  <c r="G108" i="16"/>
  <c r="H108" i="16" s="1"/>
  <c r="I108" i="16" s="1"/>
  <c r="G68" i="16"/>
  <c r="H68" i="16" s="1"/>
  <c r="I68" i="16" s="1"/>
  <c r="G52" i="16"/>
  <c r="H52" i="16" s="1"/>
  <c r="I52" i="16" s="1"/>
  <c r="G186" i="16"/>
  <c r="H186" i="16" s="1"/>
  <c r="I186" i="16" s="1"/>
  <c r="G266" i="16"/>
  <c r="H266" i="16" s="1"/>
  <c r="I266" i="16" s="1"/>
  <c r="G114" i="16"/>
  <c r="H114" i="16" s="1"/>
  <c r="I114" i="16" s="1"/>
  <c r="G189" i="16"/>
  <c r="H189" i="16" s="1"/>
  <c r="I189" i="16" s="1"/>
  <c r="G47" i="16"/>
  <c r="H47" i="16" s="1"/>
  <c r="I47" i="16" s="1"/>
  <c r="G29" i="16"/>
  <c r="H29" i="16" s="1"/>
  <c r="I29" i="16" s="1"/>
  <c r="G192" i="16"/>
  <c r="H192" i="16" s="1"/>
  <c r="I192" i="16" s="1"/>
  <c r="G214" i="16"/>
  <c r="H214" i="16" s="1"/>
  <c r="I214" i="16" s="1"/>
  <c r="G273" i="16"/>
  <c r="H273" i="16" s="1"/>
  <c r="I273" i="16" s="1"/>
  <c r="G18" i="16"/>
  <c r="H18" i="16" s="1"/>
  <c r="I18" i="16" s="1"/>
  <c r="G166" i="16"/>
  <c r="H166" i="16" s="1"/>
  <c r="I166" i="16" s="1"/>
  <c r="G74" i="16"/>
  <c r="H74" i="16" s="1"/>
  <c r="I74" i="16" s="1"/>
  <c r="G44" i="16"/>
  <c r="H44" i="16" s="1"/>
  <c r="I44" i="16" s="1"/>
  <c r="G67" i="16"/>
  <c r="H67" i="16" s="1"/>
  <c r="I67" i="16" s="1"/>
  <c r="G148" i="16"/>
  <c r="H148" i="16" s="1"/>
  <c r="I148" i="16" s="1"/>
  <c r="G62" i="16"/>
  <c r="H62" i="16" s="1"/>
  <c r="I62" i="16" s="1"/>
  <c r="G134" i="16"/>
  <c r="H134" i="16" s="1"/>
  <c r="I134" i="16" s="1"/>
  <c r="G264" i="16"/>
  <c r="H264" i="16" s="1"/>
  <c r="I264" i="16" s="1"/>
  <c r="G200" i="16"/>
  <c r="H200" i="16" s="1"/>
  <c r="I200" i="16" s="1"/>
  <c r="G217" i="16"/>
  <c r="H217" i="16" s="1"/>
  <c r="I217" i="16" s="1"/>
  <c r="G234" i="16"/>
  <c r="H234" i="16" s="1"/>
  <c r="I234" i="16" s="1"/>
  <c r="G98" i="16"/>
  <c r="H98" i="16" s="1"/>
  <c r="I98" i="16" s="1"/>
  <c r="G92" i="16"/>
  <c r="H92" i="16" s="1"/>
  <c r="I92" i="16" s="1"/>
  <c r="G193" i="16"/>
  <c r="H193" i="16" s="1"/>
  <c r="I193" i="16" s="1"/>
  <c r="G227" i="16"/>
  <c r="H227" i="16" s="1"/>
  <c r="I227" i="16" s="1"/>
  <c r="G256" i="16"/>
  <c r="H256" i="16" s="1"/>
  <c r="I256" i="16" s="1"/>
  <c r="G150" i="16"/>
  <c r="H150" i="16" s="1"/>
  <c r="I150" i="16" s="1"/>
  <c r="G268" i="16"/>
  <c r="H268" i="16" s="1"/>
  <c r="I268" i="16" s="1"/>
  <c r="G172" i="16"/>
  <c r="H172" i="16" s="1"/>
  <c r="I172" i="16" s="1"/>
  <c r="G243" i="16"/>
  <c r="H243" i="16" s="1"/>
  <c r="I243" i="16" s="1"/>
  <c r="G112" i="16"/>
  <c r="H112" i="16" s="1"/>
  <c r="I112" i="16" s="1"/>
  <c r="G180" i="16"/>
  <c r="H180" i="16" s="1"/>
  <c r="I180" i="16" s="1"/>
  <c r="G109" i="16"/>
  <c r="H109" i="16" s="1"/>
  <c r="I109" i="16" s="1"/>
  <c r="G169" i="16"/>
  <c r="H169" i="16" s="1"/>
  <c r="I169" i="16" s="1"/>
  <c r="G218" i="16"/>
  <c r="H218" i="16" s="1"/>
  <c r="I218" i="16" s="1"/>
  <c r="G226" i="16"/>
  <c r="H226" i="16" s="1"/>
  <c r="I226" i="16" s="1"/>
  <c r="G102" i="16"/>
  <c r="H102" i="16" s="1"/>
  <c r="I102" i="16" s="1"/>
  <c r="G277" i="16"/>
  <c r="H277" i="16" s="1"/>
  <c r="I277" i="16" s="1"/>
  <c r="G136" i="16"/>
  <c r="H136" i="16" s="1"/>
  <c r="I136" i="16" s="1"/>
  <c r="G215" i="16"/>
  <c r="H215" i="16" s="1"/>
  <c r="I215" i="16" s="1"/>
  <c r="G274" i="16"/>
  <c r="H274" i="16" s="1"/>
  <c r="I274" i="16" s="1"/>
  <c r="G175" i="16"/>
  <c r="H175" i="16" s="1"/>
  <c r="I175" i="16" s="1"/>
  <c r="G206" i="16"/>
  <c r="H206" i="16" s="1"/>
  <c r="I206" i="16" s="1"/>
  <c r="G141" i="16"/>
  <c r="H141" i="16" s="1"/>
  <c r="I141" i="16" s="1"/>
  <c r="G221" i="16"/>
  <c r="H221" i="16" s="1"/>
  <c r="I221" i="16" s="1"/>
  <c r="G25" i="16"/>
  <c r="H25" i="16" s="1"/>
  <c r="I25" i="16" s="1"/>
  <c r="G199" i="16"/>
  <c r="H199" i="16" s="1"/>
  <c r="I199" i="16" s="1"/>
  <c r="G14" i="16"/>
  <c r="H14" i="16" s="1"/>
  <c r="I14" i="16" s="1"/>
  <c r="G66" i="16"/>
  <c r="H66" i="16" s="1"/>
  <c r="I66" i="16" s="1"/>
  <c r="G13" i="16"/>
  <c r="H13" i="16" s="1"/>
  <c r="I13" i="16" s="1"/>
  <c r="G123" i="16"/>
  <c r="H123" i="16" s="1"/>
  <c r="I123" i="16" s="1"/>
  <c r="G263" i="16"/>
  <c r="H263" i="16" s="1"/>
  <c r="I263" i="16" s="1"/>
  <c r="G124" i="16"/>
  <c r="H124" i="16" s="1"/>
  <c r="I124" i="16" s="1"/>
  <c r="G181" i="16"/>
  <c r="H181" i="16" s="1"/>
  <c r="I181" i="16" s="1"/>
  <c r="G42" i="16"/>
  <c r="H42" i="16" s="1"/>
  <c r="I42" i="16" s="1"/>
  <c r="G262" i="16"/>
  <c r="H262" i="16" s="1"/>
  <c r="I262" i="16" s="1"/>
  <c r="G20" i="16"/>
  <c r="H20" i="16" s="1"/>
  <c r="I20" i="16" s="1"/>
  <c r="G50" i="16"/>
  <c r="H50" i="16" s="1"/>
  <c r="I50" i="16" s="1"/>
  <c r="G80" i="16"/>
  <c r="H80" i="16" s="1"/>
  <c r="I80" i="16" s="1"/>
  <c r="G33" i="16"/>
  <c r="H33" i="16" s="1"/>
  <c r="I33" i="16" s="1"/>
  <c r="G247" i="16"/>
  <c r="H247" i="16" s="1"/>
  <c r="I247" i="16" s="1"/>
  <c r="G280" i="16"/>
  <c r="H280" i="16" s="1"/>
  <c r="I280" i="16" s="1"/>
  <c r="G90" i="16"/>
  <c r="H90" i="16" s="1"/>
  <c r="I90" i="16" s="1"/>
  <c r="G220" i="16"/>
  <c r="H220" i="16" s="1"/>
  <c r="I220" i="16" s="1"/>
  <c r="G95" i="16"/>
  <c r="H95" i="16" s="1"/>
  <c r="I95" i="16" s="1"/>
  <c r="G23" i="16"/>
  <c r="H23" i="16" s="1"/>
  <c r="I23" i="16" s="1"/>
  <c r="G204" i="16"/>
  <c r="H204" i="16" s="1"/>
  <c r="I204" i="16" s="1"/>
  <c r="G237" i="16"/>
  <c r="H237" i="16" s="1"/>
  <c r="I237" i="16" s="1"/>
  <c r="G205" i="16"/>
  <c r="H205" i="16" s="1"/>
  <c r="I205" i="16" s="1"/>
  <c r="G144" i="16"/>
  <c r="H144" i="16" s="1"/>
  <c r="I144" i="16" s="1"/>
  <c r="G49" i="16"/>
  <c r="H49" i="16" s="1"/>
  <c r="I49" i="16" s="1"/>
  <c r="G198" i="16"/>
  <c r="H198" i="16" s="1"/>
  <c r="I198" i="16" s="1"/>
  <c r="G224" i="16"/>
  <c r="H224" i="16" s="1"/>
  <c r="I224" i="16" s="1"/>
  <c r="G81" i="16"/>
  <c r="H81" i="16" s="1"/>
  <c r="I81" i="16" s="1"/>
  <c r="G254" i="16"/>
  <c r="H254" i="16" s="1"/>
  <c r="I254" i="16" s="1"/>
  <c r="G249" i="16"/>
  <c r="H249" i="16" s="1"/>
  <c r="I249" i="16" s="1"/>
  <c r="G259" i="16"/>
  <c r="H259" i="16" s="1"/>
  <c r="I259" i="16" s="1"/>
  <c r="G30" i="16"/>
  <c r="H30" i="16" s="1"/>
  <c r="I30" i="16" s="1"/>
  <c r="G88" i="16"/>
  <c r="H88" i="16" s="1"/>
  <c r="I88" i="16" s="1"/>
  <c r="G127" i="16"/>
  <c r="H127" i="16" s="1"/>
  <c r="I127" i="16" s="1"/>
  <c r="G77" i="16"/>
  <c r="H77" i="16" s="1"/>
  <c r="I77" i="16" s="1"/>
  <c r="G195" i="16"/>
  <c r="H195" i="16" s="1"/>
  <c r="I195" i="16" s="1"/>
  <c r="G291" i="16"/>
  <c r="H291" i="16" s="1"/>
  <c r="I291" i="16" s="1"/>
  <c r="G56" i="16"/>
  <c r="H56" i="16" s="1"/>
  <c r="I56" i="16" s="1"/>
  <c r="G72" i="16"/>
  <c r="H72" i="16" s="1"/>
  <c r="I72" i="16" s="1"/>
  <c r="G54" i="16"/>
  <c r="H54" i="16" s="1"/>
  <c r="I54" i="16" s="1"/>
  <c r="G153" i="16"/>
  <c r="H153" i="16" s="1"/>
  <c r="I153" i="16" s="1"/>
  <c r="G163" i="16"/>
  <c r="H163" i="16" s="1"/>
  <c r="I163" i="16" s="1"/>
  <c r="G75" i="16"/>
  <c r="H75" i="16" s="1"/>
  <c r="I75" i="16" s="1"/>
  <c r="G230" i="16"/>
  <c r="H230" i="16" s="1"/>
  <c r="I230" i="16" s="1"/>
  <c r="G60" i="16"/>
  <c r="H60" i="16" s="1"/>
  <c r="I60" i="16" s="1"/>
  <c r="G31" i="16"/>
  <c r="H31" i="16" s="1"/>
  <c r="I31" i="16" s="1"/>
  <c r="G286" i="16"/>
  <c r="H286" i="16" s="1"/>
  <c r="I286" i="16" s="1"/>
  <c r="G138" i="16"/>
  <c r="H138" i="16" s="1"/>
  <c r="I138" i="16" s="1"/>
  <c r="G276" i="16"/>
  <c r="H276" i="16" s="1"/>
  <c r="I276" i="16" s="1"/>
  <c r="G55" i="16"/>
  <c r="H55" i="16" s="1"/>
  <c r="I55" i="16" s="1"/>
  <c r="G118" i="16"/>
  <c r="H118" i="16" s="1"/>
  <c r="I118" i="16" s="1"/>
  <c r="G40" i="16"/>
  <c r="H40" i="16" s="1"/>
  <c r="I40" i="16" s="1"/>
  <c r="G253" i="16"/>
  <c r="H253" i="16" s="1"/>
  <c r="I253" i="16" s="1"/>
  <c r="G12" i="16"/>
  <c r="H12" i="16" s="1"/>
  <c r="I12" i="16" s="1"/>
  <c r="G137" i="16"/>
  <c r="H137" i="16" s="1"/>
  <c r="I137" i="16" s="1"/>
  <c r="G145" i="16"/>
  <c r="H145" i="16" s="1"/>
  <c r="I145" i="16" s="1"/>
  <c r="G53" i="16"/>
  <c r="H53" i="16" s="1"/>
  <c r="I53" i="16" s="1"/>
  <c r="G45" i="16"/>
  <c r="H45" i="16" s="1"/>
  <c r="I45" i="16" s="1"/>
  <c r="G140" i="16"/>
  <c r="H140" i="16" s="1"/>
  <c r="I140" i="16" s="1"/>
  <c r="G51" i="16"/>
  <c r="H51" i="16" s="1"/>
  <c r="I51" i="16" s="1"/>
  <c r="G257" i="16"/>
  <c r="H257" i="16" s="1"/>
  <c r="I257" i="16" s="1"/>
  <c r="G71" i="16"/>
  <c r="H71" i="16" s="1"/>
  <c r="I71" i="16" s="1"/>
  <c r="G239" i="16"/>
  <c r="H239" i="16" s="1"/>
  <c r="I239" i="16" s="1"/>
  <c r="G261" i="16"/>
  <c r="H261" i="16" s="1"/>
  <c r="I261" i="16" s="1"/>
  <c r="G115" i="16"/>
  <c r="H115" i="16" s="1"/>
  <c r="I115" i="16" s="1"/>
  <c r="G43" i="16"/>
  <c r="H43" i="16" s="1"/>
  <c r="I43" i="16" s="1"/>
  <c r="G165" i="16"/>
  <c r="H165" i="16" s="1"/>
  <c r="I165" i="16" s="1"/>
  <c r="G208" i="16"/>
  <c r="H208" i="16" s="1"/>
  <c r="I208" i="16" s="1"/>
  <c r="G164" i="16"/>
  <c r="H164" i="16" s="1"/>
  <c r="I164" i="16" s="1"/>
  <c r="G41" i="16"/>
  <c r="H41" i="16" s="1"/>
  <c r="I41" i="16" s="1"/>
  <c r="G245" i="16"/>
  <c r="H245" i="16" s="1"/>
  <c r="I245" i="16" s="1"/>
  <c r="G162" i="16"/>
  <c r="H162" i="16" s="1"/>
  <c r="I162" i="16" s="1"/>
  <c r="G161" i="16"/>
  <c r="H161" i="16" s="1"/>
  <c r="I161" i="16" s="1"/>
  <c r="G147" i="16"/>
  <c r="H147" i="16" s="1"/>
  <c r="I147" i="16" s="1"/>
  <c r="G57" i="16"/>
  <c r="H57" i="16" s="1"/>
  <c r="I57" i="16" s="1"/>
  <c r="G120" i="16"/>
  <c r="H120" i="16" s="1"/>
  <c r="I120" i="16" s="1"/>
  <c r="G61" i="16"/>
  <c r="H61" i="16" s="1"/>
  <c r="I61" i="16" s="1"/>
  <c r="G131" i="16"/>
  <c r="H131" i="16" s="1"/>
  <c r="I131" i="16" s="1"/>
  <c r="G250" i="16"/>
  <c r="H250" i="16" s="1"/>
  <c r="I250" i="16" s="1"/>
  <c r="G83" i="16"/>
  <c r="H83" i="16" s="1"/>
  <c r="I83" i="16" s="1"/>
  <c r="G167" i="16"/>
  <c r="H167" i="16" s="1"/>
  <c r="I167" i="16" s="1"/>
  <c r="G187" i="16"/>
  <c r="H187" i="16" s="1"/>
  <c r="I187" i="16" s="1"/>
  <c r="G170" i="16"/>
  <c r="H170" i="16" s="1"/>
  <c r="I170" i="16" s="1"/>
  <c r="G10" i="16"/>
  <c r="H10" i="16" s="1"/>
  <c r="I10" i="16" s="1"/>
  <c r="G19" i="16"/>
  <c r="H19" i="16" s="1"/>
  <c r="I19" i="16" s="1"/>
  <c r="G160" i="16"/>
  <c r="H160" i="16" s="1"/>
  <c r="I160" i="16" s="1"/>
  <c r="G106" i="16"/>
  <c r="H106" i="16" s="1"/>
  <c r="I106" i="16" s="1"/>
  <c r="G21" i="16"/>
  <c r="H21" i="16" s="1"/>
  <c r="I21" i="16" s="1"/>
  <c r="G279" i="16"/>
  <c r="H279" i="16" s="1"/>
  <c r="I279" i="16" s="1"/>
  <c r="G252" i="16"/>
  <c r="H252" i="16" s="1"/>
  <c r="I252" i="16" s="1"/>
  <c r="G126" i="16"/>
  <c r="H126" i="16" s="1"/>
  <c r="I126" i="16" s="1"/>
  <c r="G231" i="16"/>
  <c r="H231" i="16" s="1"/>
  <c r="I231" i="16" s="1"/>
  <c r="G289" i="16"/>
  <c r="H289" i="16" s="1"/>
  <c r="I289" i="16" s="1"/>
  <c r="G190" i="16"/>
  <c r="H190" i="16" s="1"/>
  <c r="I190" i="16" s="1"/>
  <c r="G26" i="16"/>
  <c r="H26" i="16" s="1"/>
  <c r="I26" i="16" s="1"/>
  <c r="G103" i="16"/>
  <c r="H103" i="16" s="1"/>
  <c r="I103" i="16" s="1"/>
  <c r="G48" i="16"/>
  <c r="H48" i="16" s="1"/>
  <c r="I48" i="16" s="1"/>
  <c r="G203" i="16"/>
  <c r="H203" i="16" s="1"/>
  <c r="I203" i="16" s="1"/>
  <c r="G275" i="16"/>
  <c r="H275" i="16" s="1"/>
  <c r="I275" i="16" s="1"/>
  <c r="G15" i="16"/>
  <c r="H15" i="16" s="1"/>
  <c r="I15" i="16" s="1"/>
  <c r="G8" i="16"/>
  <c r="H8" i="16" s="1"/>
  <c r="I8" i="16" s="1"/>
  <c r="G96" i="16"/>
  <c r="H96" i="16" s="1"/>
  <c r="I96" i="16" s="1"/>
  <c r="G7" i="16"/>
  <c r="H7" i="16" s="1"/>
  <c r="I7" i="16" s="1"/>
  <c r="G94" i="16"/>
  <c r="H94" i="16" s="1"/>
  <c r="I94" i="16" s="1"/>
  <c r="G155" i="16"/>
  <c r="H155" i="16" s="1"/>
  <c r="I155" i="16" s="1"/>
  <c r="G265" i="16"/>
  <c r="H265" i="16" s="1"/>
  <c r="I265" i="16" s="1"/>
  <c r="G130" i="16"/>
  <c r="H130" i="16" s="1"/>
  <c r="I130" i="16" s="1"/>
  <c r="G236" i="16"/>
  <c r="H236" i="16" s="1"/>
  <c r="I236" i="16" s="1"/>
  <c r="G64" i="16"/>
  <c r="H64" i="16" s="1"/>
  <c r="I64" i="16" s="1"/>
  <c r="G149" i="16"/>
  <c r="H149" i="16" s="1"/>
  <c r="I149" i="16" s="1"/>
  <c r="G232" i="16"/>
  <c r="H232" i="16" s="1"/>
  <c r="I232" i="16" s="1"/>
  <c r="G176" i="16"/>
  <c r="H176" i="16" s="1"/>
  <c r="I176" i="16" s="1"/>
  <c r="G157" i="16"/>
  <c r="H157" i="16" s="1"/>
  <c r="I157" i="16" s="1"/>
  <c r="G38" i="16"/>
  <c r="H38" i="16" s="1"/>
  <c r="I38" i="16" s="1"/>
  <c r="G183" i="16"/>
  <c r="H183" i="16" s="1"/>
  <c r="I183" i="16" s="1"/>
  <c r="G270" i="16"/>
  <c r="H270" i="16" s="1"/>
  <c r="I270" i="16" s="1"/>
  <c r="G269" i="16"/>
  <c r="H269" i="16" s="1"/>
  <c r="I269" i="16" s="1"/>
  <c r="G76" i="16"/>
  <c r="H76" i="16" s="1"/>
  <c r="I76" i="16" s="1"/>
  <c r="G146" i="16"/>
  <c r="H146" i="16" s="1"/>
  <c r="I146" i="16" s="1"/>
  <c r="G36" i="16"/>
  <c r="H36" i="16" s="1"/>
  <c r="I36" i="16" s="1"/>
  <c r="G117" i="16"/>
  <c r="H117" i="16" s="1"/>
  <c r="I117" i="16" s="1"/>
  <c r="G17" i="16"/>
  <c r="H17" i="16" s="1"/>
  <c r="I17" i="16" s="1"/>
  <c r="G46" i="16"/>
  <c r="H46" i="16" s="1"/>
  <c r="I46" i="16" s="1"/>
  <c r="G238" i="16"/>
  <c r="H238" i="16" s="1"/>
  <c r="I238" i="16" s="1"/>
  <c r="G281" i="16"/>
  <c r="H281" i="16" s="1"/>
  <c r="I281" i="16" s="1"/>
  <c r="G119" i="16"/>
  <c r="H119" i="16" s="1"/>
  <c r="I119" i="16" s="1"/>
  <c r="G34" i="16"/>
  <c r="H34" i="16" s="1"/>
  <c r="I34" i="16" s="1"/>
  <c r="G284" i="16"/>
  <c r="H284" i="16" s="1"/>
  <c r="I284" i="16" s="1"/>
  <c r="G213" i="16"/>
  <c r="H213" i="16" s="1"/>
  <c r="I213" i="16" s="1"/>
  <c r="G278" i="16"/>
  <c r="H278" i="16" s="1"/>
  <c r="I278" i="16" s="1"/>
  <c r="G93" i="16"/>
  <c r="H93" i="16" s="1"/>
  <c r="I93" i="16" s="1"/>
  <c r="G202" i="16"/>
  <c r="H202" i="16" s="1"/>
  <c r="I202" i="16" s="1"/>
  <c r="G37" i="16"/>
  <c r="H37" i="16" s="1"/>
  <c r="I37" i="16" s="1"/>
  <c r="G173" i="16"/>
  <c r="H173" i="16" s="1"/>
  <c r="I173" i="16" s="1"/>
  <c r="G248" i="16"/>
  <c r="H248" i="16" s="1"/>
  <c r="I248" i="16" s="1"/>
  <c r="G229" i="16"/>
  <c r="H229" i="16" s="1"/>
  <c r="I229" i="16" s="1"/>
  <c r="G101" i="16"/>
  <c r="H101" i="16" s="1"/>
  <c r="I101" i="16" s="1"/>
  <c r="G244" i="16"/>
  <c r="H244" i="16" s="1"/>
  <c r="I244" i="16" s="1"/>
  <c r="G223" i="16"/>
  <c r="H223" i="16" s="1"/>
  <c r="I223" i="16" s="1"/>
  <c r="G159" i="16"/>
  <c r="H159" i="16" s="1"/>
  <c r="I159" i="16" s="1"/>
  <c r="G84" i="16"/>
  <c r="H84" i="16" s="1"/>
  <c r="I84" i="16" s="1"/>
  <c r="G87" i="16"/>
  <c r="H87" i="16" s="1"/>
  <c r="I87" i="16" s="1"/>
  <c r="G91" i="16"/>
  <c r="H91" i="16" s="1"/>
  <c r="I91" i="16" s="1"/>
  <c r="G240" i="16"/>
  <c r="H240" i="16" s="1"/>
  <c r="I240" i="16" s="1"/>
  <c r="G122" i="16"/>
  <c r="H122" i="16" s="1"/>
  <c r="I122" i="16" s="1"/>
  <c r="G235" i="16"/>
  <c r="H235" i="16" s="1"/>
  <c r="I235" i="16" s="1"/>
  <c r="G178" i="16"/>
  <c r="H178" i="16" s="1"/>
  <c r="I178" i="16" s="1"/>
  <c r="G128" i="16"/>
  <c r="H128" i="16" s="1"/>
  <c r="I128" i="16" s="1"/>
  <c r="G58" i="16"/>
  <c r="H58" i="16" s="1"/>
  <c r="I58" i="16" s="1"/>
  <c r="I10" i="13"/>
  <c r="I12" i="13"/>
  <c r="K2" i="4"/>
  <c r="I9" i="13"/>
  <c r="I11" i="13"/>
  <c r="J318" i="4"/>
  <c r="K318" i="4" s="1"/>
  <c r="L233" i="4"/>
  <c r="D11" i="13"/>
  <c r="D13" i="13"/>
  <c r="G14" i="13"/>
  <c r="D10" i="13"/>
  <c r="I13" i="13"/>
  <c r="K14" i="13"/>
  <c r="F7" i="14"/>
  <c r="E7" i="14"/>
  <c r="D7" i="14"/>
  <c r="C7" i="14"/>
  <c r="G293" i="16" l="1"/>
  <c r="H293" i="16" s="1"/>
  <c r="I14" i="13"/>
  <c r="L318" i="4"/>
  <c r="N7" i="14" s="1"/>
  <c r="K7" i="14"/>
  <c r="L7" i="14" s="1"/>
  <c r="D14" i="13"/>
  <c r="H7" i="14"/>
  <c r="G7" i="14"/>
  <c r="M7" i="14" l="1"/>
</calcChain>
</file>

<file path=xl/sharedStrings.xml><?xml version="1.0" encoding="utf-8"?>
<sst xmlns="http://schemas.openxmlformats.org/spreadsheetml/2006/main" count="2521" uniqueCount="826">
  <si>
    <t>MA_DVIQLY</t>
  </si>
  <si>
    <t>MA_KHANG</t>
  </si>
  <si>
    <t>TEN_KHANG</t>
  </si>
  <si>
    <t>DIA_CHI</t>
  </si>
  <si>
    <t>3</t>
  </si>
  <si>
    <t>5</t>
  </si>
  <si>
    <t>1</t>
  </si>
  <si>
    <t>4</t>
  </si>
  <si>
    <t>2</t>
  </si>
  <si>
    <t>Trường Mầm Non Xã Chiến Thắng</t>
  </si>
  <si>
    <t>Trường Mầm non xã Chiến Thắng</t>
  </si>
  <si>
    <t>TỔNG CÔNG TY CỔ PHẦN BƯU CHÍNH VIETTEL</t>
  </si>
  <si>
    <t>Trung tâm Tài nguyên và môi trường</t>
  </si>
  <si>
    <t>PA11CG</t>
  </si>
  <si>
    <t xml:space="preserve"> Thôn Ga-Chi Lăng-Chi Lăng-Lạng Sơn</t>
  </si>
  <si>
    <t>PA11CG0013530</t>
  </si>
  <si>
    <t>UBND Xã Chi Lăng</t>
  </si>
  <si>
    <t>PA11CG0015743</t>
  </si>
  <si>
    <t>Trung Tâm Y Tế Huyện Chi Lăng (Trạm Y Tế xã Chi Lăng)</t>
  </si>
  <si>
    <t xml:space="preserve"> Khu Hòa Bình 1, Thị Trấn Đồng Mỏ,Huyện Chi Lăng,Tỉnh Lạng Sơn</t>
  </si>
  <si>
    <t>PA11CG0013372</t>
  </si>
  <si>
    <t>Trường Mầm Non Xã Chi Lăng</t>
  </si>
  <si>
    <t xml:space="preserve"> Quán Bầu-Chi Lăng-Chi Lăng-Lạng Sơn</t>
  </si>
  <si>
    <t xml:space="preserve"> Quán Thanh-Chi Lăng-Chi Lăng-Lạng Sơn</t>
  </si>
  <si>
    <t>PA11CGCG53030</t>
  </si>
  <si>
    <t>Trung Tâm Văn Hóa,Thể thao và Truyền thông Huyện Chi Lăng</t>
  </si>
  <si>
    <t xml:space="preserve"> Thôn Quán Thanh,Xã Chi Lăng,Huyện Chi Lăng,Lạng Sơn</t>
  </si>
  <si>
    <t>PA11CG0014327</t>
  </si>
  <si>
    <t>Trường Mầm Non xã Chi Lăng</t>
  </si>
  <si>
    <t>PA11CG0025436</t>
  </si>
  <si>
    <t>Ủy ban nhân dân xã Chi Lăng</t>
  </si>
  <si>
    <t xml:space="preserve"> Bãi Hào- Chi Lăng- Chi Lăng- Lạng Sơn</t>
  </si>
  <si>
    <t>PA11CG0025456</t>
  </si>
  <si>
    <t xml:space="preserve">Phòng Kinh Tế và hạ tầng Huyện Chi Lăng </t>
  </si>
  <si>
    <t xml:space="preserve">  Số 32 đường Cai Kinh, Khu Trung Tâm - Thị trấn Đồng Mỏ - Huyện Chi Lăng - Lạng Sơn.</t>
  </si>
  <si>
    <t>PA11CGCG51131</t>
  </si>
  <si>
    <t>Trường Mầm Non Ánh Dương</t>
  </si>
  <si>
    <t xml:space="preserve"> Thôn Than Muội, Thị Trấn Đồng Mỏ,Huyện Chi Lăng,Tỉnh Lạng Sơn.</t>
  </si>
  <si>
    <t>PA11CG0022323</t>
  </si>
  <si>
    <t xml:space="preserve">  Thôn Than Muội,Thị Trấn Đồng Mỏ,Huyện Chi Lăng,Tỉnh Lạng Sơn</t>
  </si>
  <si>
    <t>PA11CG0011537</t>
  </si>
  <si>
    <t>Trường Tiểu học 2 Thị Trấn Đồng Mỏ ( Than Muội )</t>
  </si>
  <si>
    <t xml:space="preserve"> Thôn Than Muội, Thị Trấn Đồng Mỏ,Huyện Chi Lăng,Tỉnh Lạng Sơn</t>
  </si>
  <si>
    <t>PA11CG0010095</t>
  </si>
  <si>
    <t>Phòng LĐ-TB&amp; XH Chi Lăng ( nghĩa trang Liệt Sĩ)</t>
  </si>
  <si>
    <t xml:space="preserve"> Thống Nhất 1-TT.Đồng Mỏ-Chi Lăng-Lạng Sơn</t>
  </si>
  <si>
    <t>PA11CG0000123</t>
  </si>
  <si>
    <t>Trung tâm Vì sự Phát Triển bền vững Miền núi</t>
  </si>
  <si>
    <t xml:space="preserve"> Số 8,Ngõ 198 đường Lê Trọng Tấn, Quận Thanh Xuân,Thành Phố Hà Nội .</t>
  </si>
  <si>
    <t>PA11CG0008234</t>
  </si>
  <si>
    <t>Trung tâm Giáo dục nghề nghiệp-Giáo dục thường xuyên huyện Chi Lăng</t>
  </si>
  <si>
    <t xml:space="preserve"> Than Muội- T.T Đồng Mỏ- Chi Lăng- Lạng Sơn</t>
  </si>
  <si>
    <t>PA11CG0025205</t>
  </si>
  <si>
    <t>Công An Huyện Chi Lăng ( Camera giám sát an ninh) 4</t>
  </si>
  <si>
    <t xml:space="preserve">  Than Muội - TT Đồng Mỏ- Chi Lăng - Lạng Sơn</t>
  </si>
  <si>
    <t>PA11CG0025204</t>
  </si>
  <si>
    <t>Công An Huyện Chi Lăng ( Camera giám sát an ninh) 2</t>
  </si>
  <si>
    <t xml:space="preserve"> Hòa Bình I-TT. Đồng Mỏ-Chi Lăng-Lạng Sơn</t>
  </si>
  <si>
    <t xml:space="preserve">  Hòa Bình 1-TT.Đồng Mỏ-Chi Lăng-Lạng Sơn</t>
  </si>
  <si>
    <t xml:space="preserve"> Hòa Bình 1-TT.Đồng Mỏ-Chi Lăng-Lạng Sơn</t>
  </si>
  <si>
    <t>PA11CG0020019</t>
  </si>
  <si>
    <t>Phòng Kinh tế Hạ tầng huyện Chi Lăng</t>
  </si>
  <si>
    <t xml:space="preserve"> Thống Nhất I-TT.Đồng Mỏ-Chi Lăng-Lạng Sơn</t>
  </si>
  <si>
    <t>PA11CG0014356</t>
  </si>
  <si>
    <t>Trường Trung Học Phổ Thông Chi Lăng</t>
  </si>
  <si>
    <t>PA11CG0011321</t>
  </si>
  <si>
    <t xml:space="preserve"> Khu Hoà Bình 1-TT.Đồng Mỏ-Chi Lăng-Lạng Sơn</t>
  </si>
  <si>
    <t>PA11CG0011322</t>
  </si>
  <si>
    <t>PA11CGCG51026</t>
  </si>
  <si>
    <t>Trung tâm Y tế Huyện Chi Lăng</t>
  </si>
  <si>
    <t xml:space="preserve"> Hoà Bình I-TT Đồng Mỏ-Chi Lăng-Lạng Sơn</t>
  </si>
  <si>
    <t>PA11CG0014297</t>
  </si>
  <si>
    <t xml:space="preserve">Trung tâm Văn hóa,Thể thao và Truyền thông </t>
  </si>
  <si>
    <t xml:space="preserve"> Khu Hòa Bình 1-TT Đồng Mỏ-Chi Lăng-Lạng Sơn</t>
  </si>
  <si>
    <t>PA11CGCG51047</t>
  </si>
  <si>
    <t>Trung Tâm Văn Hóa,Thể thao và Truyền thông</t>
  </si>
  <si>
    <t xml:space="preserve"> Hòa Bình 2-TT.Đồng Mỏ-Chi Lăng-Lạng Sơn</t>
  </si>
  <si>
    <t>PA11CG0025248</t>
  </si>
  <si>
    <t>Công An Huyện Chi Lăng ( Camera giám sát an ninh) 11</t>
  </si>
  <si>
    <t xml:space="preserve">  Khu Hòa Bình I TT Đồng Mỏ - Chi Lăng _ Lạng Sơn</t>
  </si>
  <si>
    <t xml:space="preserve"> Hoà Bình 2-TT.Đồng Mỏ-Chi Lăng-Lạng Sơn</t>
  </si>
  <si>
    <t>PA11CG0024715</t>
  </si>
  <si>
    <t xml:space="preserve">  Số 2, ngõ 15 phố Duy Tân, phường Dịch Vọng Hậu, quận Cầu Giấy, Thành phố Hà Nội, Việt Nam</t>
  </si>
  <si>
    <t>PA11CG0023345</t>
  </si>
  <si>
    <t>Công An Huyện Chi Lăng ( Nhà tạm giữ can phạm nhân)</t>
  </si>
  <si>
    <t xml:space="preserve">  Khu Hòa Bình II-TT.Đồng Mỏ-Chi Lăng-Lạng Sơn</t>
  </si>
  <si>
    <t>PA11CG0000140</t>
  </si>
  <si>
    <t xml:space="preserve"> Hoà Bình II-TT.Đồng Mỏ-Chi Lăng-Lạng Sơn</t>
  </si>
  <si>
    <t>PA11CGCG51015</t>
  </si>
  <si>
    <t>Trường Tiểu Học 1 TT.Đồng Mỏ</t>
  </si>
  <si>
    <t>PA11CG0020860</t>
  </si>
  <si>
    <t>Phòng Giáo Dục Và Đào Tạo Huyện Chi Lăng</t>
  </si>
  <si>
    <t>PA11CG0023878</t>
  </si>
  <si>
    <t>Trường Trung học cơ sở thị trấn Đồng Mỏ</t>
  </si>
  <si>
    <t xml:space="preserve">  Khu Hòa Bình 2 - TT Đồng Mỏ- Chi Lăng - Lạng Sơn</t>
  </si>
  <si>
    <t>PA11CG0000022</t>
  </si>
  <si>
    <t>Phòng Kinh tế và Hạ tầng huyện Chi Lăng(Đèn đường K.HB2)</t>
  </si>
  <si>
    <t xml:space="preserve"> Số 32 đường Cai Kinh, Khu Trung Tâm - Thị trấn Đồng Mỏ - Huyện Chi Lăng - Lạng Sơn</t>
  </si>
  <si>
    <t xml:space="preserve"> Ga Bắc-TT.Đồng Mỏ-Chi Lăng-Lạng Sơn</t>
  </si>
  <si>
    <t>PA11CG0024372</t>
  </si>
  <si>
    <t>Trung Tâm Y Tế Huyện Chi Lăng ( Trạm y tế thị trấn Đồng Mỏ)</t>
  </si>
  <si>
    <t xml:space="preserve">  Khu Hữu Nghị- T.T Đồng Mỏ- Chi Lăng- Lạng Sơn</t>
  </si>
  <si>
    <t>PA11CG0024574</t>
  </si>
  <si>
    <t xml:space="preserve">Trường mầm non Ánh Dương ( phân trường Hữu Nghị) </t>
  </si>
  <si>
    <t xml:space="preserve"> Đông Mồ-Quang Lang-Chi Lăng-Lạng Sơn</t>
  </si>
  <si>
    <t>PA11CGCG51065</t>
  </si>
  <si>
    <t>Trường Tiểu Học 2 Thị Trấn Đồng Mỏ ( Đông Mồ )</t>
  </si>
  <si>
    <t xml:space="preserve"> Đông Mồ-Thị Trấn Đồng Mỏ-Chi Lăng-Lạng Sơn</t>
  </si>
  <si>
    <t>PA11CG0000353</t>
  </si>
  <si>
    <t>Trường Trung học Cơ Sở  Quang Lang</t>
  </si>
  <si>
    <t xml:space="preserve"> Đông Mồ-TT.Đồng Mỏ-Chi Lăng-Lạng Sơn</t>
  </si>
  <si>
    <t xml:space="preserve">  Khu Hữu Nghị - TT Đồng Mỏ- Chi Lăng- Lạng Sơn</t>
  </si>
  <si>
    <t>PA11CGCG51142</t>
  </si>
  <si>
    <t>Công An Huyện Chi Lăng</t>
  </si>
  <si>
    <t xml:space="preserve"> Đông Mồ - Quang Lang - Chi Lăng - Lạng Sơn</t>
  </si>
  <si>
    <t>PA11CG0000623</t>
  </si>
  <si>
    <t>Công an huyện Chi Lăng (P T. luyện)</t>
  </si>
  <si>
    <t>PA11CG0024993</t>
  </si>
  <si>
    <t>Công An Tỉnh Lạng Sơn ( Camera QL 1A  Khu Vực Huyện Chi Lăng) 5</t>
  </si>
  <si>
    <t xml:space="preserve">  Số 15 Hoàng Văn Thụ, Phường Chi Lăng, TP Lạng Sơn , tỉnh Lạng Sơn</t>
  </si>
  <si>
    <t xml:space="preserve"> Háng Cút - Bắc Thuỷ - Chi Lăng - Lạng Sơn</t>
  </si>
  <si>
    <t>PA11CG0008901</t>
  </si>
  <si>
    <t>Trường Tiểu Học Xã Bắc Thuỷ</t>
  </si>
  <si>
    <t>PA11CG0010607</t>
  </si>
  <si>
    <t>Trường Mầm Non xã Bắc Thủy</t>
  </si>
  <si>
    <t xml:space="preserve"> Khuối Kháo- Bắc Thuỷ-Chi Lăng-Lạng Sơn</t>
  </si>
  <si>
    <t>PA11CG0008923</t>
  </si>
  <si>
    <t>Trường Tiểu học Bắc Thuỷ</t>
  </si>
  <si>
    <t>PA11CG0008806</t>
  </si>
  <si>
    <t>Trường Mầm Non Bắc Thuỷ</t>
  </si>
  <si>
    <t>PA11CG0009083</t>
  </si>
  <si>
    <t>Trường tiểu học và trung học cơ sở xã Lâm Sơn</t>
  </si>
  <si>
    <t xml:space="preserve"> Thôn 2 - Lâm Sơn - Chi Lăng - Lạng Sơn</t>
  </si>
  <si>
    <t>PA11CG0009085</t>
  </si>
  <si>
    <t xml:space="preserve"> Làng Bu 3-Lâm Sơn-Chi Lăng-Lạng Sơn</t>
  </si>
  <si>
    <t>PA11CG0022466</t>
  </si>
  <si>
    <t>Ủy Ban Nhân Dân Xã Lâm Sơn</t>
  </si>
  <si>
    <t xml:space="preserve">  Làng Bu 3-Lâm Sơn-Chi Lăng-Lạng Sơn</t>
  </si>
  <si>
    <t xml:space="preserve"> Thôn 2-Lâm Sơn-Chi Lăng-Lạng Sơn</t>
  </si>
  <si>
    <t>PA11CG0015187</t>
  </si>
  <si>
    <t>Trường Mầm non Xã Lâm Sơn</t>
  </si>
  <si>
    <t xml:space="preserve"> Bắc Phù-Bắc Thủy-Chi Lăng-Lạng Sơn</t>
  </si>
  <si>
    <t>PA11CG0014396</t>
  </si>
  <si>
    <t>PA11CG0008598</t>
  </si>
  <si>
    <t>Trường Tiểu Học Bắc Thuỷ</t>
  </si>
  <si>
    <t>PA11CG0023635</t>
  </si>
  <si>
    <t>Công An Tỉnh Lạng Sơn</t>
  </si>
  <si>
    <t xml:space="preserve">  Số 15 Hoàng Văn Thụ,Phường Chi Lăng,Thành Phố Lạng Sơn,Tỉnh Lạng Sơn</t>
  </si>
  <si>
    <t>PA11CG0025209</t>
  </si>
  <si>
    <t>Công An Huyện Chi Lăng ( Camera giám sát an ninh) 6</t>
  </si>
  <si>
    <t xml:space="preserve">  Lạng Giai A-  Nhân Lý- Chi Lăng- Lạng Sơn</t>
  </si>
  <si>
    <t xml:space="preserve"> Lạng Giai A - Nhân Lý - Chi Lăng - Lạng Sơn</t>
  </si>
  <si>
    <t>PA11CG0008309</t>
  </si>
  <si>
    <t>UBND Xã Nhân Lý</t>
  </si>
  <si>
    <t>PA11CG0008312</t>
  </si>
  <si>
    <t>Trung Tâm Y Tế Huyện Chi Lăng ( Trạm Y Tế Xã Nhân Lý )</t>
  </si>
  <si>
    <t>PA11CG0008364</t>
  </si>
  <si>
    <t>Trường Mầm Non Nhân Lý</t>
  </si>
  <si>
    <t>Trường Mầm Non Xã Nhân Lý</t>
  </si>
  <si>
    <t>PA11CG0024990</t>
  </si>
  <si>
    <t>Công An Tỉnh Lạng Sơn ( Camera QL 1A  Khu Vực Huyện Chi Lăng) 3</t>
  </si>
  <si>
    <t xml:space="preserve"> Số 15 Hoàng Văn Thụ, Phường Chi Lăng, TP Lạng Sơn , tỉnh Lạng Sơn</t>
  </si>
  <si>
    <t>PA11CG0025210</t>
  </si>
  <si>
    <t>Công An Huyện Chi Lăng ( Camera giám sát an ninh) 7</t>
  </si>
  <si>
    <t xml:space="preserve">  Thôn Mạn Đường-  Mai Sao - Chi Lăng- Lạng Sơn</t>
  </si>
  <si>
    <t xml:space="preserve"> Sao Thượng-Mai Sao-Chi Lăng-Lạng Sơn</t>
  </si>
  <si>
    <t>PA11CG0014393</t>
  </si>
  <si>
    <t>Trường Mầm Non Mai Sao</t>
  </si>
  <si>
    <t xml:space="preserve"> Lạng Nắc-Mai Sao-Chi Lăng-Lạng Sơn </t>
  </si>
  <si>
    <t>PA11CG0007457</t>
  </si>
  <si>
    <t>Trường Tiểu học xã Mai Sao</t>
  </si>
  <si>
    <t xml:space="preserve"> Sao Hạ - Mai Sao - Chi Lăng - Lạng Sơn</t>
  </si>
  <si>
    <t>PA11CG0022727</t>
  </si>
  <si>
    <t>Trường Mầm Non Xã Hữu Kiên</t>
  </si>
  <si>
    <t xml:space="preserve">  Phá Phào-Hữu Kiên-Chi Lăng-Lạng Sơn</t>
  </si>
  <si>
    <t>PA11CG0015316</t>
  </si>
  <si>
    <t xml:space="preserve"> Suối Mạ-Hữu Kiên-Chi Lăng-Lạng Sơn</t>
  </si>
  <si>
    <t>PA11CG0001162</t>
  </si>
  <si>
    <t>Trường Tiểu Học 2 Xã Hữu Kiên</t>
  </si>
  <si>
    <t xml:space="preserve"> Thằm Nà-Hữu Kiên-Chi Lăng-Lạng Sơn</t>
  </si>
  <si>
    <t>PA11CG0001136</t>
  </si>
  <si>
    <t xml:space="preserve"> Thôn Pá Phèo – Xã Hữu Kiên – H.Chi Lăng</t>
  </si>
  <si>
    <t>PA11CG0001205</t>
  </si>
  <si>
    <t>Trường PTDT BT Tiểu Học 1 xã Hữu Kiên</t>
  </si>
  <si>
    <t xml:space="preserve"> Suối Phầy-Hữu Kiên-Chi Lăng-Lạng Sơn</t>
  </si>
  <si>
    <t>PA11CG0015320</t>
  </si>
  <si>
    <t>PA11CG0000973</t>
  </si>
  <si>
    <t>Ủy Ban Nhân Dân  Xã Hữu Kiên</t>
  </si>
  <si>
    <t xml:space="preserve"> Co Hương-Hữu Kiên-Chi Lăng-Lạng Sơn</t>
  </si>
  <si>
    <t>PA11CG0000971</t>
  </si>
  <si>
    <t>Trường PTDTBT-THCS xã Hữu Kiên</t>
  </si>
  <si>
    <t>PA11CG0000974</t>
  </si>
  <si>
    <t>Trạm Y Tế Xã Hữu Kiên</t>
  </si>
  <si>
    <t>PA11CG0020279</t>
  </si>
  <si>
    <t>PA11CG0000972</t>
  </si>
  <si>
    <t>PA11CG0000901</t>
  </si>
  <si>
    <t>Trường Tiểu học 2 Xã Hữu Kiên</t>
  </si>
  <si>
    <t>PA11CG0020371</t>
  </si>
  <si>
    <t>Trường Mầm non xã Hữu Kiên</t>
  </si>
  <si>
    <t xml:space="preserve"> Suối Mạ A-Hữu Kiên-Chi Lăng-Lạng Sơn</t>
  </si>
  <si>
    <t>PA11CG0000979</t>
  </si>
  <si>
    <t>PA11CG0022726</t>
  </si>
  <si>
    <t xml:space="preserve">  Suối Mạ-Hữu Kiên-Chi Lăng-Lạng Sơn</t>
  </si>
  <si>
    <t>PA11CG0015230</t>
  </si>
  <si>
    <t>PA11CG0003055</t>
  </si>
  <si>
    <t>Trường Mầm non xã Quan Sơn</t>
  </si>
  <si>
    <t xml:space="preserve"> Làng Thượng -Quan Sơn-Chi Lăng-Lạng Sơn</t>
  </si>
  <si>
    <t xml:space="preserve"> Cầu Ngầm-Quan Sơn-Chi Lăng-Lạng Sơn</t>
  </si>
  <si>
    <t>PA11CG0003572</t>
  </si>
  <si>
    <t>Trường Tiểu Học Xã Quan Sơn</t>
  </si>
  <si>
    <t>PA11CG0016404</t>
  </si>
  <si>
    <t xml:space="preserve"> Làng Hăng-Quan Sơn-Chi Lăng-Lạng Sơn</t>
  </si>
  <si>
    <t xml:space="preserve"> Thống Nhất 2-TT.Đồng Mỏ-Chi Lăng-Lạng Sơn</t>
  </si>
  <si>
    <t xml:space="preserve">  Thống Nhất 2-TT.Đồng Mỏ-Chi Lăng-Lạng Sơn</t>
  </si>
  <si>
    <t>PA11CG0015011</t>
  </si>
  <si>
    <t>Huyện Uỷ Chi Lăng</t>
  </si>
  <si>
    <t>PA11CGCG5101A</t>
  </si>
  <si>
    <t>Huyện Ủy Chi Lăng</t>
  </si>
  <si>
    <t>PA11CGCG51113</t>
  </si>
  <si>
    <t>PA11CGCG51144</t>
  </si>
  <si>
    <t>Uỷ Ban Mặt trận Tổ Quốc Huyện Chi Lăng</t>
  </si>
  <si>
    <t>PA11CG0021855</t>
  </si>
  <si>
    <t>Trường Mầm Non Sơn Ca Thị Trấn Đồng Mỏ</t>
  </si>
  <si>
    <t>PA11CG0020018</t>
  </si>
  <si>
    <t>PA11CG0021853</t>
  </si>
  <si>
    <t>PA11CG0022919</t>
  </si>
  <si>
    <t>Trường Tiểu Học Lê Lợi Thị Trấn Đồng Mỏ</t>
  </si>
  <si>
    <t xml:space="preserve">  Số 60 đường Lê Lợi,Khu Thống Nhất 2,Thị Trấn Đồng Mỏ,Huyện Chi Lăng,Tỉnh Lạng Sơn</t>
  </si>
  <si>
    <t>PA11CGCG51118</t>
  </si>
  <si>
    <t xml:space="preserve"> Số 60 đường Lê Lợi,Khu Thống Nhất 2,Thị Trấn Đồng Mỏ,Huyện Chi Lăng,Tỉnh Lạng Sơn</t>
  </si>
  <si>
    <t>PA11CG0000445</t>
  </si>
  <si>
    <t>Chi cục Thi Hành Án dân sự huyện Chi Lăng</t>
  </si>
  <si>
    <t xml:space="preserve"> Khu Thống Nhất 2-TT.Đồng Mỏ-Chi Lăng-Lạng Sơn</t>
  </si>
  <si>
    <t>PA11CGCG51006</t>
  </si>
  <si>
    <t>Ban CHQS Huyện Chi Lăng</t>
  </si>
  <si>
    <t>PA11CGCG51023</t>
  </si>
  <si>
    <t>Toà án nhân dân huyện Chi Lăng</t>
  </si>
  <si>
    <t>PA11CGCG51126</t>
  </si>
  <si>
    <t>Viện Kiểm sát Nhân dân Huyện Chi Lăng</t>
  </si>
  <si>
    <t>PA11CG0023665</t>
  </si>
  <si>
    <t>Huyện ủy Chi Lăng</t>
  </si>
  <si>
    <t xml:space="preserve">  Thống Nhất II- TT Đồng Mỏ- Chi Lăng- Lạng Sơn</t>
  </si>
  <si>
    <t>PA11CGCG5103B</t>
  </si>
  <si>
    <t>Văn phòng HĐND &amp; UBND Huyện Chi Lăng</t>
  </si>
  <si>
    <t>PA11CG0010571</t>
  </si>
  <si>
    <t>Văn phòng HĐND &amp; UBND huyện Chi Lăng</t>
  </si>
  <si>
    <t>PA11CG0023624</t>
  </si>
  <si>
    <t>Trung Tâm Y Tế Huyện Chi Lăng</t>
  </si>
  <si>
    <t>PA11CG0022130</t>
  </si>
  <si>
    <t>Chi nhánh Văn phòng Đăng ký đất đai huyện Chi Lăng</t>
  </si>
  <si>
    <t xml:space="preserve">  Số 21 Cai Kinh,  khu Trung Tâm -TT.Đồng Mỏ-Chi Lăng-Lạng Sơn</t>
  </si>
  <si>
    <t>PA11CG0007609</t>
  </si>
  <si>
    <t>Trường Mầm Non xã Gia Lộc</t>
  </si>
  <si>
    <t xml:space="preserve"> Pha Đeng - Gia Lộc - Chi Lăng - Lạng Sơn</t>
  </si>
  <si>
    <t>PA11CG0007608</t>
  </si>
  <si>
    <t>Trường Tiểu Học Và Trung Học Cơ Sở Xã Gia Lộc</t>
  </si>
  <si>
    <t xml:space="preserve"> Làng Mỏ-Gia Lộc-Chi Lăng-Lạng Sơn</t>
  </si>
  <si>
    <t xml:space="preserve"> Làng Mỏ - Gia Lộc - Chi Lăng - Lạng Sơn</t>
  </si>
  <si>
    <t>PA11CG0008137</t>
  </si>
  <si>
    <t xml:space="preserve"> Lũng Mắt - Gia Lộc - Chi Lăng - Lạng Sơn</t>
  </si>
  <si>
    <t>PA11CG0008136</t>
  </si>
  <si>
    <t xml:space="preserve"> Làng Mỏ- Gia Lộc - Chi Lăng - Lạng Sơn</t>
  </si>
  <si>
    <t>PA11CG0020372</t>
  </si>
  <si>
    <t>Trường Mầm non xã Gia Lộc</t>
  </si>
  <si>
    <t xml:space="preserve"> Làng Giang-Gia Lộc-Chi Lăng-Lạng Sơn</t>
  </si>
  <si>
    <t>PA11CG0021338</t>
  </si>
  <si>
    <t>Ủy Ban Nhân Dân Xã Gia Lộc</t>
  </si>
  <si>
    <t xml:space="preserve">  Thôn Nam Nội- Gia Lộc- Chi Lăng- Lạng Sơn</t>
  </si>
  <si>
    <t>PA11CG0024057</t>
  </si>
  <si>
    <t>Công An Huyện Chi Lăng ( Công An Xã Gia Lộc)</t>
  </si>
  <si>
    <t xml:space="preserve"> Đông Thành - Vạn Linh - Chi Lăng - Lạng Sơn</t>
  </si>
  <si>
    <t>PA11CG0002056</t>
  </si>
  <si>
    <t>Trường Mầm Non Xã Vạn Linh</t>
  </si>
  <si>
    <t>PA11CG0002057</t>
  </si>
  <si>
    <t>Trường Tiểu Học Xã Vạn Linh</t>
  </si>
  <si>
    <t>PA11CG0002517</t>
  </si>
  <si>
    <t xml:space="preserve"> Mỏ Cấy - Vạn Linh - Chi Lăng - Lạng Sơn</t>
  </si>
  <si>
    <t>PA11CG0002518</t>
  </si>
  <si>
    <t xml:space="preserve"> Phố Mới-Vạn Linh-Chi Lăng-Lạng Sơn</t>
  </si>
  <si>
    <t xml:space="preserve"> Phố Mới - Vạn Linh - Chi Lăng - Lạng Sơn</t>
  </si>
  <si>
    <t>PA11CG0002910</t>
  </si>
  <si>
    <t>Ban Quản Lý Chợ Vạn Linh</t>
  </si>
  <si>
    <t>PA11CG0002903</t>
  </si>
  <si>
    <t>UBND Xã Vạn Linh</t>
  </si>
  <si>
    <t>PA11CG0002902</t>
  </si>
  <si>
    <t>Trạm Y Tế Xã Vạn Linh</t>
  </si>
  <si>
    <t>PA11CG0014341</t>
  </si>
  <si>
    <t>UBND xã Vạn Linh</t>
  </si>
  <si>
    <t>PA11CG0002904</t>
  </si>
  <si>
    <t>Trường Mầm Non 1 Xã Vạn Linh</t>
  </si>
  <si>
    <t>PA11CG0002901</t>
  </si>
  <si>
    <t>PA11CG0002911</t>
  </si>
  <si>
    <t>Trường Trung học cơ sở xã Vạn Linh</t>
  </si>
  <si>
    <t xml:space="preserve"> Làng Thượng - Vạn Linh - Chi Lăng - Lạng Sơn</t>
  </si>
  <si>
    <t>PA11CG0002912</t>
  </si>
  <si>
    <t>Trường Trung Học Cơ Sở Xã Vạn Linh</t>
  </si>
  <si>
    <t>PA11CG0001918</t>
  </si>
  <si>
    <t>Ủy ban nhân dân xã Y Tịch</t>
  </si>
  <si>
    <t xml:space="preserve"> Bãi Mang –  Y Tịch - Chi Lăng - Lạng Sơn</t>
  </si>
  <si>
    <t>PA11CG0001919</t>
  </si>
  <si>
    <t>Trạm Y Tế Xã Y Tịch</t>
  </si>
  <si>
    <t xml:space="preserve"> Bãi Mang -  Y Tịch - Chi Lăng - Lạng Sơn</t>
  </si>
  <si>
    <t>PA11CG0001915</t>
  </si>
  <si>
    <t>Trường Trung Học Cơ Sở Xã Y Tịch</t>
  </si>
  <si>
    <t>PA11CG0023317</t>
  </si>
  <si>
    <t>Trường Mầm Non Xã Y Tịch</t>
  </si>
  <si>
    <t xml:space="preserve">  Trung Tâm-Y Tịch-Chi Lăng-Lạng Sơn</t>
  </si>
  <si>
    <t>PA11CG0001916</t>
  </si>
  <si>
    <t>Trường Tiểu Học Xã Y Tịch</t>
  </si>
  <si>
    <t xml:space="preserve">  Pa Ràng, Hòa Bình, Chi Lăng, Lạng Sơn</t>
  </si>
  <si>
    <t xml:space="preserve"> Pa Ràng, Hòa Bình, Chi Lăng, Lạng Sơn</t>
  </si>
  <si>
    <t>PA11CG0010665</t>
  </si>
  <si>
    <t>Trạm Y Tế Xã Hòa Bình</t>
  </si>
  <si>
    <t xml:space="preserve"> Pa  Ràng, Hoà Bình, Chi Lăng, Lạng Sơn</t>
  </si>
  <si>
    <t>PA11CG0022135</t>
  </si>
  <si>
    <t>Ủy Ban Nhân Dân Xã Hòa Bình( nhà văn hóa xã Hòa Bình)</t>
  </si>
  <si>
    <t>PA11CG0006107</t>
  </si>
  <si>
    <t>UBND xã Hoà Bình</t>
  </si>
  <si>
    <t>PA11CG0006093</t>
  </si>
  <si>
    <t>Trường THCS xã Hòa Bình</t>
  </si>
  <si>
    <t>PA11CG0006096</t>
  </si>
  <si>
    <t>Trường Tiểu học Xã Hoà Bình</t>
  </si>
  <si>
    <t>PA11CG0020126</t>
  </si>
  <si>
    <t>Trường Mầm non xã Hòa Bình</t>
  </si>
  <si>
    <t>PA11CG0006132</t>
  </si>
  <si>
    <t>Trường Trung Học Phổ Thông Hòa Bình</t>
  </si>
  <si>
    <t>PA11CG0025083</t>
  </si>
  <si>
    <t xml:space="preserve">Trường Mầm non Xã Hòa Bình ( Khu 2) </t>
  </si>
  <si>
    <t>PA11CG0003864</t>
  </si>
  <si>
    <t>Trường Tiểu học và Trung học cơ sở xã Bằng Hữu huyện Chi Lăng</t>
  </si>
  <si>
    <t xml:space="preserve"> Kéo Phày - Bằng Hữu - Chi Lăng - Lạng Sơn</t>
  </si>
  <si>
    <t>PA11CG0003865</t>
  </si>
  <si>
    <t>Trường Mầm Non Xã Bằng Hữu</t>
  </si>
  <si>
    <t xml:space="preserve"> Kéo Phầy - Bằng Hữu - Chi Lăng - Lạng Sơn</t>
  </si>
  <si>
    <t>PA11CG0004157</t>
  </si>
  <si>
    <t>UBND Xã Bằng Hữu</t>
  </si>
  <si>
    <t>PA11CG0004159</t>
  </si>
  <si>
    <t>Trạm Y Tế Xã Bằng Hữu</t>
  </si>
  <si>
    <t>PA11CG0004025</t>
  </si>
  <si>
    <t>Trường Mầm Non Bằng Hữu</t>
  </si>
  <si>
    <t xml:space="preserve"> Kéo Nọi - Bằng Hữu - Chi Lăng - Lạng Sơn</t>
  </si>
  <si>
    <t>PA11CG0006370</t>
  </si>
  <si>
    <t>Trường Tiểu Học Hoà Bình</t>
  </si>
  <si>
    <t xml:space="preserve"> Mỏ Cống - Hoà Bình - Chi Lăng - Lạng Sơn</t>
  </si>
  <si>
    <t>PA11CG0004464</t>
  </si>
  <si>
    <t>Trường Tiểu học và Trung học cơ sở xã Thượng Cường</t>
  </si>
  <si>
    <t xml:space="preserve"> Khòn Sâu-Thượng Cường-Chi Lăng-Lạng Sơn</t>
  </si>
  <si>
    <t>PA11CG0012802</t>
  </si>
  <si>
    <t>Trường Mầm Non Xã Thượng Cường</t>
  </si>
  <si>
    <t xml:space="preserve"> Làng Nong-Thượng Cường-Chi Lăng-Lạng Sơn</t>
  </si>
  <si>
    <t xml:space="preserve"> Quán Hàng-Thượng Cường-Chi Lăng-Lạng Sơn</t>
  </si>
  <si>
    <t>PA11CG0011959</t>
  </si>
  <si>
    <t>UBND Xã Thượng Cường</t>
  </si>
  <si>
    <t xml:space="preserve">  Khu Hòa Bình I - TT Đồng Mỏ - Chi Lăng _ Lạng Sơn</t>
  </si>
  <si>
    <t>PA11CG0025246</t>
  </si>
  <si>
    <t>Công An Huyện Chi Lăng ( Camera giám sát an ninh) 9</t>
  </si>
  <si>
    <t>PA11CGCG51035</t>
  </si>
  <si>
    <t>Công An huyện Chi Lăng ( CA TT Đồng Mỏ)</t>
  </si>
  <si>
    <t xml:space="preserve"> Hòa Bình I-TT.Đồng Mỏ-Chi Lăng-Lạng Sơn</t>
  </si>
  <si>
    <t>PA11CG0025504</t>
  </si>
  <si>
    <t xml:space="preserve">  Số 32 đường Cai Kinh, Khu Trung Tâm - Thị trấn Đồng Mỏ - Huyện Chi Lăng - Lạng Sơn</t>
  </si>
  <si>
    <t xml:space="preserve"> Nà Tình-Chiến Thắng-Chi Lăng-Lạng Sơn</t>
  </si>
  <si>
    <t>PA11CG0017408</t>
  </si>
  <si>
    <t>PA11CG0017401</t>
  </si>
  <si>
    <t>Trường Tiểu học xã Chiến Thắng</t>
  </si>
  <si>
    <t xml:space="preserve"> Thịnh Hòa-Hòa Lạc-Hữu Lũng-Lạng Sơn</t>
  </si>
  <si>
    <t>PA11CG0020445</t>
  </si>
  <si>
    <t>Trường Tiểu Học Xã Hòa Lạc</t>
  </si>
  <si>
    <t>PA11CG0022363</t>
  </si>
  <si>
    <t>Trung Đoàn Bộ Binh 141</t>
  </si>
  <si>
    <t xml:space="preserve">  Đồng Luông-Hòa Lạc-Hữu Lũng-Lạng Sơn</t>
  </si>
  <si>
    <t>PA11CG0008200</t>
  </si>
  <si>
    <t>Trung Đoàn 141</t>
  </si>
  <si>
    <t xml:space="preserve"> Yên Thịnh-TT Chi Lăng-Chi Lăng-Lạng Sơn</t>
  </si>
  <si>
    <t>PA11CGCG53007</t>
  </si>
  <si>
    <t>Trường Tiểu Học 2 Thị Trấn Chi Lăng</t>
  </si>
  <si>
    <t xml:space="preserve"> Trung Mai-TT.Chi Lăng-Chi Lăng-Lạng Sơn</t>
  </si>
  <si>
    <t xml:space="preserve">  Khu Pha Lác TT Chi Lăng- Chi Lăng- Lạng Sơn</t>
  </si>
  <si>
    <t>PA11CGCG53017</t>
  </si>
  <si>
    <t>Trường THCS Thị trấn Chi Lăng</t>
  </si>
  <si>
    <t xml:space="preserve"> Pha Lác-TT.Chi Lăng-Chi Lăng-Lạng Sơn</t>
  </si>
  <si>
    <t>PA11CGCG39156</t>
  </si>
  <si>
    <t>UBND thị trấn Chi Lăng</t>
  </si>
  <si>
    <t xml:space="preserve"> Minh Hòa-TT.Chi Lăng-Chi Lăng-Lạng Sơn</t>
  </si>
  <si>
    <t>PA11CG0008229</t>
  </si>
  <si>
    <t>PA11CG0025249</t>
  </si>
  <si>
    <t>Công An Huyện Chi Lăng ( Camera giám sát an ninh) 8</t>
  </si>
  <si>
    <t>PA11CGCG53014</t>
  </si>
  <si>
    <t>Công An huyện Chi Lăng ( CA TT Chi Lăng)</t>
  </si>
  <si>
    <t>PA11CGCG51097</t>
  </si>
  <si>
    <t>Trạm y tế Thị trấn Chi Lăng</t>
  </si>
  <si>
    <t>PA11CG0008201</t>
  </si>
  <si>
    <t>Trường Mầm non Thị trấn Chi Lăng</t>
  </si>
  <si>
    <t>PA11CG0022523</t>
  </si>
  <si>
    <t>Ủy Ban Nhân Dân Thị Trấn Chi Lăng</t>
  </si>
  <si>
    <t xml:space="preserve">  Minh Hòa-TT.Chi Lăng-Chi Lăng-Lạng Sơn</t>
  </si>
  <si>
    <t>PA11CG0010707</t>
  </si>
  <si>
    <t>Trường THPT Đồng Bành</t>
  </si>
  <si>
    <t>PA11CGCG53008</t>
  </si>
  <si>
    <t xml:space="preserve"> Pha Lác-TT.Chi Lăng-Chi lăng-Lạng Sơn</t>
  </si>
  <si>
    <t xml:space="preserve">  Minh Hòa- TT Chi Lăng- Chi Lăng - Lạng Sơn</t>
  </si>
  <si>
    <t>PA11CGCG51095</t>
  </si>
  <si>
    <t>Trạm Kiểm Soát Giao Thông Tùng Diễn</t>
  </si>
  <si>
    <t xml:space="preserve"> Thôn Minh Khai,Xã Chi Lăng,Huyện Chi Lăng,Tỉnh Lạng Sơn</t>
  </si>
  <si>
    <t xml:space="preserve"> Nà Thưa - Vân An - Chi Lăng - Lạng Sơn</t>
  </si>
  <si>
    <t xml:space="preserve"> Bản Lăm-Liên Sơn-Chi Lăng-Lạng Sơn</t>
  </si>
  <si>
    <t>PA11CG0016259</t>
  </si>
  <si>
    <t>Trường Mầm non xã Lâm Sơn</t>
  </si>
  <si>
    <t>PA11CG0000881</t>
  </si>
  <si>
    <t>UBND Xã Liên Sơn</t>
  </si>
  <si>
    <t>PA11CG0000885</t>
  </si>
  <si>
    <t>Trường Tiểu học và trung học cơ sở xã Liên Sơn</t>
  </si>
  <si>
    <t xml:space="preserve"> Nà Dạ-Chiến Thắng-Chi Lăng-Lạng Sơn</t>
  </si>
  <si>
    <t>PA11CG0017400</t>
  </si>
  <si>
    <t>PA11CG0017407</t>
  </si>
  <si>
    <t>PA11CG0009988</t>
  </si>
  <si>
    <t xml:space="preserve"> Làng Thành-Chiến Thắng-Chi Lăng-Lạng Sơn</t>
  </si>
  <si>
    <t>PA11CG0009597</t>
  </si>
  <si>
    <t>Trạm Y tế Xã Chiến Thắng</t>
  </si>
  <si>
    <t xml:space="preserve"> Háng Ví - Chiến Thắng - Chi Lăng - Lạng Sơn</t>
  </si>
  <si>
    <t xml:space="preserve"> Pác Ma-Chiến Thắng-Chi Lăng-Lạng Sơn</t>
  </si>
  <si>
    <t>PA11CG0017411</t>
  </si>
  <si>
    <t>PA11CG0009674</t>
  </si>
  <si>
    <t>UBND Xã Chiến Thắng</t>
  </si>
  <si>
    <t xml:space="preserve"> Làng Thành -Chiến Thắng - Chi Lăng - L.Sơn</t>
  </si>
  <si>
    <t>PA11CG0009706</t>
  </si>
  <si>
    <t>Trường Tiểu Học Chiến Thắng</t>
  </si>
  <si>
    <t xml:space="preserve"> Làng Thành - Chiến Thắng - Chi Lăng - Lạng Sơn</t>
  </si>
  <si>
    <t>PA11CG0009685</t>
  </si>
  <si>
    <t>PA11CG0009692</t>
  </si>
  <si>
    <t>Trường Trung học cơ sở Chiến Thắng</t>
  </si>
  <si>
    <t>PA11CG0022231</t>
  </si>
  <si>
    <t>Trường Trung Học Cơ Sở Xã Chiến Thắng</t>
  </si>
  <si>
    <t xml:space="preserve">  Làng Thành-Chiến Thắng-Chi Lăng-Lạng Sơn</t>
  </si>
  <si>
    <t>PA11CG0014225</t>
  </si>
  <si>
    <t>Trường Mầm Non xã Vân An</t>
  </si>
  <si>
    <t xml:space="preserve"> Khau Thung-Vân An-Chi Lăng-Lạng Sơn</t>
  </si>
  <si>
    <t>PA11CG0005006</t>
  </si>
  <si>
    <t>Trường Tiểu học xã Vân An</t>
  </si>
  <si>
    <t xml:space="preserve"> Tà Sản - Vân An - Chi Lăng - Lạng Sơn</t>
  </si>
  <si>
    <t xml:space="preserve"> Bản Dù - Vân Thuỷ - Chi Lăng - Lạng Sơn</t>
  </si>
  <si>
    <t>PA11CG0005611</t>
  </si>
  <si>
    <t>Tiểu đoàn 17 - Phòng Tham mưu Sư đoàn 3</t>
  </si>
  <si>
    <t>Trường Mầm Non Xã Vân Thủy</t>
  </si>
  <si>
    <t>PA11CG0005628</t>
  </si>
  <si>
    <t>Trường Tiểu học Xã Vân Thuỷ</t>
  </si>
  <si>
    <t>PA11CG0015292</t>
  </si>
  <si>
    <t xml:space="preserve"> Tình Lùng-Vân Thủy-Chi Lăng-Lạng Sơn</t>
  </si>
  <si>
    <t>PA11CG0006714</t>
  </si>
  <si>
    <t>Trường Trung Học Cơ Sở Xã Vân Thuỷ</t>
  </si>
  <si>
    <t xml:space="preserve">  Bản Thí - Vân Thuỷ - Chi Lăng - Lạng Sơn</t>
  </si>
  <si>
    <t>PA11CG0006721</t>
  </si>
  <si>
    <t>Trạm Y Tế Xã Vân Thuỷ</t>
  </si>
  <si>
    <t xml:space="preserve"> Ga Bản Thí - Vân Thuỷ - Chi Lăng - Lạng Sơn</t>
  </si>
  <si>
    <t>PA11CG0006410</t>
  </si>
  <si>
    <t>Trường Tiểu Học Xã Vân Thuỷ</t>
  </si>
  <si>
    <t xml:space="preserve"> Bản Thí - Vân Thuỷ - Chi Lăng - Lạng Sơn</t>
  </si>
  <si>
    <t>PA11CG0022580</t>
  </si>
  <si>
    <t>Ủy Ban Nhân Dân Xã Vân Thủy</t>
  </si>
  <si>
    <t xml:space="preserve">  Nà Phước-Vân Thủy-Chi Lăng-Lạng Sơn</t>
  </si>
  <si>
    <t>PA11CG0024991</t>
  </si>
  <si>
    <t>Công An Tỉnh Lạng Sơn ( Camera QL 1A  Khu Vực Huyện Chi Lăng) 2</t>
  </si>
  <si>
    <t>PA11CG0025216</t>
  </si>
  <si>
    <t>Công An Huyện Chi Lăng ( Camera giám sát an ninh)</t>
  </si>
  <si>
    <t xml:space="preserve">  Ga Bản Thí - Xã vân Thủy- Chi Lăng- Lạng Sơn</t>
  </si>
  <si>
    <t>PA11CG0023289</t>
  </si>
  <si>
    <t>Số 120, Số 120, đường Ba Sơn, xã Hoàng Đồng, TP Lạng Sơn, tỉnh Lạng Sơn</t>
  </si>
  <si>
    <t>PA11CGCG51103</t>
  </si>
  <si>
    <t>Trường PTDT Nội Trú-THCS huyện Chi Lăng</t>
  </si>
  <si>
    <t>PA11CG0021438</t>
  </si>
  <si>
    <t>PA11CGCG51016</t>
  </si>
  <si>
    <t xml:space="preserve"> Khu Ga Bắc-TT Đồng Mỏ-Chi Lăng-Lạng Sơn</t>
  </si>
  <si>
    <t>PA11CG0013334</t>
  </si>
  <si>
    <t>Trường Trung học cơ sở Xã Chi Lăng</t>
  </si>
  <si>
    <t>PA11CG0014184</t>
  </si>
  <si>
    <t>Trường Tiểu học xã Chi Lăng</t>
  </si>
  <si>
    <t>PA11CG0007980</t>
  </si>
  <si>
    <t>Trạm Y Tế Xã Gia Lộc</t>
  </si>
  <si>
    <t>PA11CG0007966</t>
  </si>
  <si>
    <t>Trường Mầm Non Xã Gia Lộc</t>
  </si>
  <si>
    <t>PA11CG0007974</t>
  </si>
  <si>
    <t>PA11CG0007967</t>
  </si>
  <si>
    <t>PA11CG0020337</t>
  </si>
  <si>
    <t>Phòng Kinh tế và Hạ tầng huyện Chi Lăng</t>
  </si>
  <si>
    <t>PA11CG0011071</t>
  </si>
  <si>
    <t>Trường Tiểu học và Trung học Mỏ Đá</t>
  </si>
  <si>
    <t xml:space="preserve"> Khu Đoàn Kết - TT Đồng Mỏ- Chi Lăng - Lạng sơn</t>
  </si>
  <si>
    <t>PA11CG0019530</t>
  </si>
  <si>
    <t>Phòng Kinh tế và Hạ tầng huyện Chi Lăng(Đèn đường Thống Nhất 2)</t>
  </si>
  <si>
    <t>PA11CG0010786</t>
  </si>
  <si>
    <t>Chi Cục Thống kê Khu vực Chi Lăng- Hữu Lũng</t>
  </si>
  <si>
    <t xml:space="preserve"> Huyện Hữu Lũng- Tỉnh Lạng Sơn</t>
  </si>
  <si>
    <t>PA11CG0000023</t>
  </si>
  <si>
    <t>Phòng Giao Dịch Ngân Hàng Chính Sách Xã Hội Huyện Chi Lăng</t>
  </si>
  <si>
    <t>PA11CGCG51174</t>
  </si>
  <si>
    <t>Kho Bạc Nhà  Nước huyện Chi Lăng</t>
  </si>
  <si>
    <t>PA11CG0023335</t>
  </si>
  <si>
    <t>Trung Tâm Phát Triển Quỹ Đất Huyện Chi Lăng</t>
  </si>
  <si>
    <t>PA11CG0023461</t>
  </si>
  <si>
    <t>Công An Huyện Chi Lăng( Camera giám Sát An Ninh Khu Vực Huyện Chi Lăng)</t>
  </si>
  <si>
    <t>PA11CG0025398</t>
  </si>
  <si>
    <t xml:space="preserve"> Số 32 đường Cai Kinh, Khu Trung Tâm - Thị trấn Đồng Mỏ - Huyện Chi Lăng - Lạng Sơn.</t>
  </si>
  <si>
    <t xml:space="preserve"> Khòn Nưa-Bằng Mạc-Chi Lăng-Lạng Sơn</t>
  </si>
  <si>
    <t>PA11CG0023586</t>
  </si>
  <si>
    <t>Trường Mầm Non Xã Bằng Mạc</t>
  </si>
  <si>
    <t xml:space="preserve">  Khòn Nưa-Bằng Mạc-Chi Lăng-Lạng Sơn</t>
  </si>
  <si>
    <t>PA11CG0012673</t>
  </si>
  <si>
    <t>PA11CG0012607</t>
  </si>
  <si>
    <t>Trạm Y Tế Xã Bằng Mạc</t>
  </si>
  <si>
    <t xml:space="preserve"> Nà Pe – Bằng Mạc – Chi Lăng – Lạng Sơn</t>
  </si>
  <si>
    <t>PA11CG0025287</t>
  </si>
  <si>
    <t>Ban quản lý nước sinh hoạt xã Bằng Mạc 2</t>
  </si>
  <si>
    <t xml:space="preserve">  Nà Pe- Bằng Mạc- Chi Lăng-Lạng Sơn</t>
  </si>
  <si>
    <t>PA11CG0012609</t>
  </si>
  <si>
    <t>UBND Xã Bằng Mạc</t>
  </si>
  <si>
    <t>PA11CG0012709</t>
  </si>
  <si>
    <t>Trường Tiểu học Xã Bằng Mạc</t>
  </si>
  <si>
    <t>PA11CG0025288</t>
  </si>
  <si>
    <t>Ban quản lý nước sinh hoạt xã Bằng Mạc 3</t>
  </si>
  <si>
    <t xml:space="preserve"> Nà Pe- Bằng Mạc- Chi Lăng-Lạng Sơn</t>
  </si>
  <si>
    <t>PA11CG0009313</t>
  </si>
  <si>
    <t>Trường Tiểu học xã Nhân Lý</t>
  </si>
  <si>
    <t xml:space="preserve"> Lạng Giai-Nhân Lý -Chi Lăng -Lạng Sơn</t>
  </si>
  <si>
    <t>PA11CG0025263</t>
  </si>
  <si>
    <t>Ban quản lý nước sinh hoạt xã Bằng Mạc</t>
  </si>
  <si>
    <t xml:space="preserve">  Phai Xá- Bằng Mạc- Chi Lăng-Lạng Sơn</t>
  </si>
  <si>
    <t xml:space="preserve"> Lân Bông-TT.Chi Lăng-Chi Lăng-Lạng Sơn</t>
  </si>
  <si>
    <t>PA11CG0015640</t>
  </si>
  <si>
    <t>Trường Tiểu học 1 Xã Quan Sơn</t>
  </si>
  <si>
    <t xml:space="preserve"> Thôn Hăng 1-Quan Sơn-Chi Lăng-Lạng Sơn</t>
  </si>
  <si>
    <t>PA11CG0015596</t>
  </si>
  <si>
    <t>Trường Mầm non Xã Quan Sơn</t>
  </si>
  <si>
    <t>PA11CG0025455</t>
  </si>
  <si>
    <t>Phòng Kinh Tế và hạ tầng Huyện Chi Lăng</t>
  </si>
  <si>
    <t>PA11CG0021885</t>
  </si>
  <si>
    <t>Phòng Kinh Tế Và Hạ Tầng Huyện Chi Lăng- Đèn Đường Thôn Lũng Cút</t>
  </si>
  <si>
    <t>PA11CG0024992</t>
  </si>
  <si>
    <t>Công An Tỉnh Lạng Sơn ( Camera QL 1A  Khu Vực Huyện Chi Lăng) 4</t>
  </si>
  <si>
    <t>PA11CG0003291</t>
  </si>
  <si>
    <t>UBND Xã Quan Sơn</t>
  </si>
  <si>
    <t xml:space="preserve"> Làng Hăng 1 - Quan Sơn - Chi Lăng - Lạng Sơn</t>
  </si>
  <si>
    <t>PA11CG0003576</t>
  </si>
  <si>
    <t>Trường Trung học cơ sở xã Quan Sơn</t>
  </si>
  <si>
    <t xml:space="preserve"> Làng Hăng 1-Quan Sơn-Chi Lăng-Lạng Sơn</t>
  </si>
  <si>
    <t>PA11CG0003582</t>
  </si>
  <si>
    <t>PA11CG0003290</t>
  </si>
  <si>
    <t>Trạm Y Tế Xã Quan Sơn</t>
  </si>
  <si>
    <t>PA11CG0025052</t>
  </si>
  <si>
    <t>Công an Huyện Chi Lăng ( xã Quan Sơn</t>
  </si>
  <si>
    <t xml:space="preserve">  Làng Hăng - Quan Sơn- Chi Lăng- Lạng Sơn</t>
  </si>
  <si>
    <t>PA11CG0016397</t>
  </si>
  <si>
    <t>Trường Mầm non xã Hòa Lạc</t>
  </si>
  <si>
    <t xml:space="preserve"> Hang Đỏ-Hòa Lạc-Hữu Lũng-Lạng Sơn</t>
  </si>
  <si>
    <t>PA11CG0023885</t>
  </si>
  <si>
    <t>Trường mầm non Hòa Lạc</t>
  </si>
  <si>
    <t xml:space="preserve">  Hang Đỏ- Hòa Lạc- Hữu Lũng- Lạng Sơn</t>
  </si>
  <si>
    <t>PA11CG0016395</t>
  </si>
  <si>
    <t>Trường Tiểu học xã Hòa Lạc</t>
  </si>
  <si>
    <t>PA11CG0023636</t>
  </si>
  <si>
    <t>Trường Tiểu học Xã Hòa Lạc</t>
  </si>
  <si>
    <t>PA11CG0016417</t>
  </si>
  <si>
    <t>PA11CG0024994</t>
  </si>
  <si>
    <t>Công An Tỉnh Lạng Sơn ( Camera QL 1A  Khu Vực Huyện Chi Lăng)</t>
  </si>
  <si>
    <t>PA11CG0025220</t>
  </si>
  <si>
    <t>Công An Huyện Chi Lăng ( Camera giám sát an ninh) 3</t>
  </si>
  <si>
    <t xml:space="preserve">  Khu Lân Bông-  TT Chi Lăng- Chi Lăng- Lạng Sơn</t>
  </si>
  <si>
    <t xml:space="preserve"> Nà Sèn-Mai Sao-Chi Lăng-Lạng Sơn</t>
  </si>
  <si>
    <t>PA11CG0015932</t>
  </si>
  <si>
    <t>Phòng cảnh sát phòng cháy, chữa cháy và cứu nạn , cứu hộ , Công an tỉnh Lạng Sơn</t>
  </si>
  <si>
    <t xml:space="preserve"> Thôn Than Muội, Thị Trấn Chi Lăng,Huyện Chi Lăng,Tỉnh Lạng Sơn</t>
  </si>
  <si>
    <t>PA11CGCG51116</t>
  </si>
  <si>
    <t>PA11CG0020017</t>
  </si>
  <si>
    <t>PA11CG0023328</t>
  </si>
  <si>
    <t>Văn Phòng HĐND Và UBND Huyện Chi Lăng</t>
  </si>
  <si>
    <t xml:space="preserve">  Ga Bắc-TT.Đồng Mỏ-Chi Lăng-Lạng Sơn</t>
  </si>
  <si>
    <t>PA11CG0023634</t>
  </si>
  <si>
    <t>PA11CG0025247</t>
  </si>
  <si>
    <t>Công An Huyện Chi Lăng ( Camera giám sát an ninh) 10</t>
  </si>
  <si>
    <t>PA11CG0015970</t>
  </si>
  <si>
    <t>PA11CG0020234</t>
  </si>
  <si>
    <t xml:space="preserve">  Làng Tuống-Bằng Hữu-Chi Lăng-Lạng Sơn</t>
  </si>
  <si>
    <t>PA11CG0003752</t>
  </si>
  <si>
    <t xml:space="preserve"> Làng Chiêng - Bằng Hữu - Chi Lăng - Lạng Sơn</t>
  </si>
  <si>
    <t>PA11CG0023364</t>
  </si>
  <si>
    <t>Ban Quản Lý Nước Sinh hoạt Xã Bằng Hữu</t>
  </si>
  <si>
    <t>PA11CG0003754</t>
  </si>
  <si>
    <t>PA11CG0004141</t>
  </si>
  <si>
    <t>PA11CG0015412</t>
  </si>
  <si>
    <t xml:space="preserve"> Kéo Phầy-Bằng Hữu-Chi Lăng-Lạng Sơn</t>
  </si>
  <si>
    <t>PA11CG0022733</t>
  </si>
  <si>
    <t>PA11CG0019696</t>
  </si>
  <si>
    <t>Trường Phổ thông dân tộc bán trú Tiểu học 1 xã Hữu Kiên</t>
  </si>
  <si>
    <t xml:space="preserve"> Suổi Mỏ-Hữu Kiên-Chi Lăng-Lạng Sơn</t>
  </si>
  <si>
    <t xml:space="preserve"> Nà Lìa-Hữu Kiên-Chi Lăng-Lạng Sơn</t>
  </si>
  <si>
    <t>PA11CG0019695</t>
  </si>
  <si>
    <t>Trường Phổ thông dân tộc bán trú  Tiểu học 1 xã Hữu Kiên</t>
  </si>
  <si>
    <t>PA11CG0022898</t>
  </si>
  <si>
    <t xml:space="preserve"> Thần Lãng - Y Tịch - Chi Lăng - Lạng Sơn</t>
  </si>
  <si>
    <t>PA11CG0008514</t>
  </si>
  <si>
    <t>Trường Tiểu học xã Y Tịch</t>
  </si>
  <si>
    <t>PA11CG0016082</t>
  </si>
  <si>
    <t>Trường Mầm Non xã Y Tịch</t>
  </si>
  <si>
    <t xml:space="preserve"> Thần Lãng-Y Tịch-Chi Lăng-Lạng Sơn</t>
  </si>
  <si>
    <t>PA11CG0021175</t>
  </si>
  <si>
    <t xml:space="preserve"> Pa Ràng-Hòa Bình-Chi Lăng-Lạng Sơn</t>
  </si>
  <si>
    <t>PA11CG0025211</t>
  </si>
  <si>
    <t xml:space="preserve">  Khu Đoàn Kết - TT Đồng Mỏ - Chi Lăng- Lạng Sơn</t>
  </si>
  <si>
    <t xml:space="preserve"> Lạng Nắc - Mai Sao - Chi Lăng - Lạng Sơn</t>
  </si>
  <si>
    <t xml:space="preserve"> Lạng Nắc-Mai Sao-Chi Lăng-Lạng Sơn</t>
  </si>
  <si>
    <t>PA11CG0009254</t>
  </si>
  <si>
    <t>Trạm Y Tế Xã Mai Sao</t>
  </si>
  <si>
    <t xml:space="preserve">  Lạng Nắc- Mai Sao- Chi Lăng- Lạng Sơn</t>
  </si>
  <si>
    <t>PA11CG0009279</t>
  </si>
  <si>
    <t>Ủy Ban Nhân Dân Xã Mai Sao</t>
  </si>
  <si>
    <t>PA11CG0014165</t>
  </si>
  <si>
    <t>Trường Trung học cơ sở xã Mai Sao</t>
  </si>
  <si>
    <t>PA11CG0009281</t>
  </si>
  <si>
    <t>PA11CG0021518</t>
  </si>
  <si>
    <t>Trường Tiểu Học Xã Mai Sao</t>
  </si>
  <si>
    <t>PA11CG0009280</t>
  </si>
  <si>
    <t>Trường Mầm Non Xã Mai Sao</t>
  </si>
  <si>
    <t>PA11CG0024573</t>
  </si>
  <si>
    <t>Trường mầm non xã Mai Sao</t>
  </si>
  <si>
    <t>PA11CG0020183</t>
  </si>
  <si>
    <t xml:space="preserve"> Khun Khuôn-Nhân Lý-Chi Lăng-Lạng Sơn</t>
  </si>
  <si>
    <t>PA11CG0021888</t>
  </si>
  <si>
    <t xml:space="preserve">  Khun Khuông-Nhân Lý-Chi Lăng-Lạng Sơn</t>
  </si>
  <si>
    <t>PA11CG0008770</t>
  </si>
  <si>
    <t>Trạm Y Tế Xã Bắc Thuỷ</t>
  </si>
  <si>
    <t>PA11CG0008769</t>
  </si>
  <si>
    <t>UBND Xã Bắc Thuỷ</t>
  </si>
  <si>
    <t>PA11CG0008771</t>
  </si>
  <si>
    <t>Trường Trung học cơ sở xã Bắc Thuỷ</t>
  </si>
  <si>
    <t>PA11CG0016403</t>
  </si>
  <si>
    <t>PA11CG0008699</t>
  </si>
  <si>
    <t>Trường Tiểu học I Quan Sơn</t>
  </si>
  <si>
    <t xml:space="preserve"> Củ Na - Quan Sơn - Chi Lăng - Lạng Sơn</t>
  </si>
  <si>
    <t>PA11CG0004924</t>
  </si>
  <si>
    <t xml:space="preserve"> Làng Nong - Thượng Cường - Chi Lăng - Lạng Sơn</t>
  </si>
  <si>
    <t>PA11CG0004532</t>
  </si>
  <si>
    <t>Trạm Y tế  Xã Thượng Cường</t>
  </si>
  <si>
    <t>PA11CG0022939</t>
  </si>
  <si>
    <t xml:space="preserve">  Làng Nong-Thượng Cường-Chi Lăng-Lạng Sơn</t>
  </si>
  <si>
    <t>PA11CG0004506</t>
  </si>
  <si>
    <t xml:space="preserve"> Tồng Nọt-Thượng Cường-Chi Lăng-Lạng Sơn</t>
  </si>
  <si>
    <t>PA11CG0004923</t>
  </si>
  <si>
    <t xml:space="preserve"> Tồng Nọt - Thượng Cường - Chi Lăng - Lạng Sơn</t>
  </si>
  <si>
    <t>PA11CG0012800</t>
  </si>
  <si>
    <t>PA11CG0022542</t>
  </si>
  <si>
    <t>Ban Quản Lý Rừng Đặc Dụng Hữu Liên</t>
  </si>
  <si>
    <t xml:space="preserve">  Thôn Tân Lai,Xã Hữu Liên,Huyện Hữu Lũng,Tỉnh Lạng Sơn</t>
  </si>
  <si>
    <t>PA11CG0020225</t>
  </si>
  <si>
    <t>Trường Mầm Non Xã Hòa Bình</t>
  </si>
  <si>
    <t xml:space="preserve"> Mỏ Cống-Hòa Bình-Chi Lăng-Lạng Sơn</t>
  </si>
  <si>
    <t>PA11CG0008515</t>
  </si>
  <si>
    <t xml:space="preserve"> Nam Lân - Y Tịch - Chi Lăng - Lạng Sơn</t>
  </si>
  <si>
    <t>PA11CG0017409</t>
  </si>
  <si>
    <t xml:space="preserve"> Nà Hà-Chiến Thắng-Chi Lăng-Lạng Sơn</t>
  </si>
  <si>
    <t>PA11CG0005287</t>
  </si>
  <si>
    <t>UBND Xã Vân An</t>
  </si>
  <si>
    <t xml:space="preserve"> Làng Giông - Vân An - Chi Lăng - Lạng Sơn</t>
  </si>
  <si>
    <t>PA11CG0010024</t>
  </si>
  <si>
    <t>Trường Trung học cơ sở Vân An</t>
  </si>
  <si>
    <t xml:space="preserve"> Làng Giông-Vân An-Chi Lăng-Lạng Sơn</t>
  </si>
  <si>
    <t>PA11CG0021952</t>
  </si>
  <si>
    <t>Ủy Ban Nhân Dân Xã Vân An</t>
  </si>
  <si>
    <t xml:space="preserve">  Làng Giông-Vân An-Chi Lăng-Lạng Sơn</t>
  </si>
  <si>
    <t>PA11CG0005286</t>
  </si>
  <si>
    <t>Trạm Y Tế Xã Vân An</t>
  </si>
  <si>
    <t>PA11CG0005369</t>
  </si>
  <si>
    <t>PA11CG0005356</t>
  </si>
  <si>
    <t>Trường Mầm Non Xã Vân An</t>
  </si>
  <si>
    <t>PA11CG0015335</t>
  </si>
  <si>
    <t>PA11CG0005113</t>
  </si>
  <si>
    <t xml:space="preserve"> Na Cà I - Y Tịch - Chi Lăng - Lạng Sơn</t>
  </si>
  <si>
    <t>PA11CG0016083</t>
  </si>
  <si>
    <t>Trường Mầm non xã Y Tịch</t>
  </si>
  <si>
    <t xml:space="preserve"> Na Cà-Y Tịch-Chi Lăng-Lạng Sơn</t>
  </si>
  <si>
    <t>PA11CG0008513</t>
  </si>
  <si>
    <t>PA11CG0009090</t>
  </si>
  <si>
    <t xml:space="preserve"> Thôn 2 – Lâm Sơn – Chi Lăng – Lạng Sơn</t>
  </si>
  <si>
    <t>PA11CG0009041</t>
  </si>
  <si>
    <t>Trạm Y Tế Xã Lâm Sơn</t>
  </si>
  <si>
    <t>PA11CG0025206</t>
  </si>
  <si>
    <t>Công An Huyện Chi Lăng ( Camera giám sát an ninh) 5</t>
  </si>
  <si>
    <t xml:space="preserve"> Khu Tiền Phong -  TT Đồng Mỏ- Chi Lăng - Lạng Sơn</t>
  </si>
  <si>
    <t>PA11CG0000886</t>
  </si>
  <si>
    <t>Trạm Y tế Xã Liên Sơn</t>
  </si>
  <si>
    <t xml:space="preserve"> Thôn Bản Lăm - Xã Liên Sơn - H.Chi Lăng</t>
  </si>
  <si>
    <t>PA11CG0023623</t>
  </si>
  <si>
    <t>UBND Thị trấn Chi Lăng</t>
  </si>
  <si>
    <t xml:space="preserve">  Minh Hòa- TT.Chi Lăng - Chi Lăng- Lạng Sơn</t>
  </si>
  <si>
    <t>PA11CG0023920</t>
  </si>
  <si>
    <t>Trường Tiểu học 1 Thị trấn Chi Lăng</t>
  </si>
  <si>
    <t>PA11CGCG39239</t>
  </si>
  <si>
    <t xml:space="preserve">  Khu Minh Hòa-TT.Chi Lăng-Chi Lăng-Lạng Sơn</t>
  </si>
  <si>
    <t>PA11CGCG53019</t>
  </si>
  <si>
    <t>Tiểu đoàn 19-Bộ Chỉ huy Bộ Đội Biên Phòng tỉnh Lạng Sơn</t>
  </si>
  <si>
    <t>PA11CG0023305</t>
  </si>
  <si>
    <t>Trạm Thủy Nông Đầu Mối Cấm Sơn-Công Ty TNHH MTV KTCTTL Bắc Sông Thương</t>
  </si>
  <si>
    <t xml:space="preserve">  Thôn Đồng Thủy,Xã Hòa Lạc,Huyện Hữu Lũng,Tỉnh Lạng Sơn,Việt Nam</t>
  </si>
  <si>
    <t>PA11CG0022946</t>
  </si>
  <si>
    <t xml:space="preserve"> Nà Cải-Chiến Thắng-Chi Lăng-Lạng Sơn</t>
  </si>
  <si>
    <t>PA11CG0017410</t>
  </si>
  <si>
    <t>PA11CG0017403</t>
  </si>
  <si>
    <t>PA11CG0010030</t>
  </si>
  <si>
    <t xml:space="preserve"> Co Hồng - Vân An - Chi Lăng - Lạng Sơn</t>
  </si>
  <si>
    <t xml:space="preserve">  Mè Thình- Hữu Kiên- Chi Lăng- Lạng Sơn</t>
  </si>
  <si>
    <t>PA11CG0024224</t>
  </si>
  <si>
    <t>Trường phổ thông dân tộc bán trú Tiểu học 2 xã Hữu Kiên</t>
  </si>
  <si>
    <t xml:space="preserve">  Mè Thình - Hữu Kiên - Chi Lăng- Lạng Sơn</t>
  </si>
  <si>
    <t>PA11CG0024239</t>
  </si>
  <si>
    <t>Trường mầm non xã Hữu Kiên</t>
  </si>
  <si>
    <t>PA11CG0018902</t>
  </si>
  <si>
    <t>Trường Mầm non xã Chi Lăng</t>
  </si>
  <si>
    <t xml:space="preserve"> Xóm Mới B-Chi Lăng-Chi Lăng-Lạng Sơn</t>
  </si>
  <si>
    <t>PA11CG0004844</t>
  </si>
  <si>
    <t>Trường Tiểu học xã Bằng Mạc</t>
  </si>
  <si>
    <t xml:space="preserve"> Đồng Chùa - Bằng Mạc - Chi Lăng - Lạng Sơn</t>
  </si>
  <si>
    <t>PA11CG0015231</t>
  </si>
  <si>
    <t>PA11CG0007418</t>
  </si>
  <si>
    <t>Trường Mầm Non Xã  Mai Sao</t>
  </si>
  <si>
    <t>PA11CG0023748</t>
  </si>
  <si>
    <t>UBND xã Vân Thủy ( Công An Xã)</t>
  </si>
  <si>
    <t xml:space="preserve">  Ga Bản Thí - Vân Thủy- Chi Lăng- Lạng Sơn</t>
  </si>
  <si>
    <t>PA11CG0006736</t>
  </si>
  <si>
    <t>Trường Mầm Non Xã Vân Thuỷ</t>
  </si>
  <si>
    <t>PA11CG0008308</t>
  </si>
  <si>
    <t>Trường Tiểu học Nhân Lý</t>
  </si>
  <si>
    <t>PA11CG0013310</t>
  </si>
  <si>
    <t>Kho Lân Giao-Bộ chỉ huy Quân sự tỉnh Lạng Sơn</t>
  </si>
  <si>
    <t xml:space="preserve"> Đồng Ngầu-Chi Lăng-Chi Lăng-Lạng Sơn</t>
  </si>
  <si>
    <t>PA11CG0017406</t>
  </si>
  <si>
    <t xml:space="preserve"> Nà Nhì-Chiến Thắng-Chi Lăng-Lạng Sơn</t>
  </si>
  <si>
    <t>PA11CG0017402</t>
  </si>
  <si>
    <t>PA11CGCG51013</t>
  </si>
  <si>
    <t>Trường Mầm Non Sơn Ca Thị trấn Đồng Mỏ</t>
  </si>
  <si>
    <t>PA11CGCG51140</t>
  </si>
  <si>
    <t>PA11CGCG51115</t>
  </si>
  <si>
    <t>Trung Tâm Dịch Vụ Nông Nghiệp Huyện Chi Lăng</t>
  </si>
  <si>
    <t>PA11CGCG51128</t>
  </si>
  <si>
    <t>Phòng Nông Nghiệp Và Phát Triển Nông Thôn Huyện Chi Lăng</t>
  </si>
  <si>
    <t xml:space="preserve"> Trung Tâm-TT.Đồng Mỏ-Chi Lăng-Lạng Sơn</t>
  </si>
  <si>
    <t>PA11CG0010698</t>
  </si>
  <si>
    <t>Hội Chữ Thập Đỏ Huyện Chi Lăng</t>
  </si>
  <si>
    <t>PA11CG0011929</t>
  </si>
  <si>
    <t>Phòng Lao Động,Thương Binh,Xã Hội-Dân Tộc Huyện Chi Lăng</t>
  </si>
  <si>
    <t>PA11CG0011413</t>
  </si>
  <si>
    <t>Phòng Khám Chuyên Khoa Phụ Sản - Kế Hoạch Hóa Gia Đình</t>
  </si>
  <si>
    <t>PA11CGCG51009</t>
  </si>
  <si>
    <t>Ủy Ban Nhân Dân Thị Trấn Đồng Mỏ</t>
  </si>
  <si>
    <t>PA11CGCG15265</t>
  </si>
  <si>
    <t xml:space="preserve"> Số 2, ngõ 15 phố Duy Tân, phường Dịch Vọng Hậu, quận Cầu Giấy, Thành phố Hà Nội, Việt Nam</t>
  </si>
  <si>
    <t>PA11CG0021296</t>
  </si>
  <si>
    <t>Ban Chỉ huy Quân sự huyện Chi Lăng</t>
  </si>
  <si>
    <t>PA11CG0022758</t>
  </si>
  <si>
    <t>Trung Đoàn 123-Bộ Chỉ Huy Quân Sự Tỉnh Lạng Sơn</t>
  </si>
  <si>
    <t xml:space="preserve">  Nà Hà-Chiến Thắng-Chi Lăng-Lạng Sơn</t>
  </si>
  <si>
    <t>PA11CGCG53001</t>
  </si>
  <si>
    <t>TRUNG ĐOÀN 141</t>
  </si>
  <si>
    <t xml:space="preserve"> Thủy Sản-Hòa Lạc-Hữu Lũng-Lạng Sơn</t>
  </si>
  <si>
    <t>PA11CG0016802</t>
  </si>
  <si>
    <t>Trung Đoàn 123 - Bộ Chỉ Huy Quân Sự Tỉnh Lạng Sơn</t>
  </si>
  <si>
    <t>Sản lượng T2 2024</t>
  </si>
  <si>
    <t>Sản lượng T2 2023</t>
  </si>
  <si>
    <t>Phụ lục 1</t>
  </si>
  <si>
    <t>TỔNG THƯƠNG PHẨM TỈNH LẠNG SƠN THEO 5 THÀNH PHẦN PHỤ TẢI</t>
  </si>
  <si>
    <t>Tháng 02/2024</t>
  </si>
  <si>
    <t>Stt</t>
  </si>
  <si>
    <t>5 thành phần thương phẩm</t>
  </si>
  <si>
    <t>Tháng báo cáo</t>
  </si>
  <si>
    <t>Lũy kế</t>
  </si>
  <si>
    <t>Tỷ trọng
(%)</t>
  </si>
  <si>
    <t>Nông, lâm nghiệp, thuỷ sản</t>
  </si>
  <si>
    <t>Công nghiệp, Xây dựng</t>
  </si>
  <si>
    <t>Thương nghiệp, khách sạn, nhà hàng</t>
  </si>
  <si>
    <t>Quản lý, tiêu dùng</t>
  </si>
  <si>
    <t>Hoạt động khác</t>
  </si>
  <si>
    <t>Tổng</t>
  </si>
  <si>
    <t>Phụ lục 3</t>
  </si>
  <si>
    <t>PHỤ LỤC TỔNG HỢP SẢN LƯỢNG ĐIỆN ĐƠN VỊ HCSN; CSCC</t>
  </si>
  <si>
    <t>STT</t>
  </si>
  <si>
    <t>Điện lực</t>
  </si>
  <si>
    <t>Trong đó</t>
  </si>
  <si>
    <t>Số KH có sản lượng tăng so với cùng kỳ</t>
  </si>
  <si>
    <t>Số KH có sản lượng giảm so với cùng kỳ</t>
  </si>
  <si>
    <t>CSCC</t>
  </si>
  <si>
    <t>Chi Lăng</t>
  </si>
  <si>
    <t>Mục đích SDĐ</t>
  </si>
  <si>
    <t>CQCS</t>
  </si>
  <si>
    <t>Trường học/ Bệnh viện</t>
  </si>
  <si>
    <t>HCSN</t>
  </si>
  <si>
    <t>BV-TH</t>
  </si>
  <si>
    <t>Tăng/giảm (kWh)</t>
  </si>
  <si>
    <t>Tỷ lệ</t>
  </si>
  <si>
    <t>Tổng KH CQHC</t>
  </si>
  <si>
    <t>Sản lượng (kWh)</t>
  </si>
  <si>
    <t>Tháng 02/2023</t>
  </si>
  <si>
    <t>TKĐ</t>
  </si>
  <si>
    <t>Sản lượng tháng báo cáo (kWh)</t>
  </si>
  <si>
    <t>Tỷ lệ tăng/giảm so với cùng kỳ</t>
  </si>
  <si>
    <t>So sánh thương phẩm</t>
  </si>
  <si>
    <t>Sản lượng T3/2024
(kwh)</t>
  </si>
  <si>
    <t>Sản lượng T3/2023
(kwh)</t>
  </si>
  <si>
    <t>Sản lượng 3 tháng 2023
(kwh)</t>
  </si>
  <si>
    <t>Tháng 03/2024</t>
  </si>
  <si>
    <t>Sản lượng T3 2024</t>
  </si>
  <si>
    <t>Sản lượng T3 2023</t>
  </si>
  <si>
    <t>Tháng 3 năm 2023</t>
  </si>
  <si>
    <t>Tháng 03/2023</t>
  </si>
  <si>
    <t>So sánh</t>
  </si>
  <si>
    <t>Năm 2024
(kwh)</t>
  </si>
  <si>
    <t>Tỷ lệ (%)</t>
  </si>
  <si>
    <t>Sản lượng (kwh)</t>
  </si>
  <si>
    <t>Mã KH</t>
  </si>
  <si>
    <t>Tên cơ quan/đơn vị</t>
  </si>
  <si>
    <t>Địa chỉ</t>
  </si>
  <si>
    <t>Sản lượng</t>
  </si>
  <si>
    <t>Ghi chú</t>
  </si>
  <si>
    <t>Tháng 03/2024 (kWh)</t>
  </si>
  <si>
    <t>Tháng 03/2023 (kWh)</t>
  </si>
  <si>
    <t>(Phụ lục 2 kèm theo CV số     /BC-PCLS ngày     tháng 4 năm 2024 của Điện lực Chi Lăng)</t>
  </si>
  <si>
    <t>(Phụ lục 1 kèm theo CV số     /BC-PCLS ngày     tháng 4 năm 2024 của Điện lực Chi Lăng)</t>
  </si>
  <si>
    <t>Phòng Kinh tế Hạ tầng huyện Chi Lăng (đèn đường)</t>
  </si>
  <si>
    <t>PL1: THÔNG BÁO SẢN LƯỢNG ĐIỆN TIÊU THỤ KHỐI CÁC CƠ QUAN SỞ, BAN, NGÀNH TRỰC THUỘC HUYỆN CHI LĂNG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</si>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</sst>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/>
    </xf>
    <xf numFmtId="0" fontId="2" fillId="0" borderId="0" xfId="0" applyFont="1"/>
    <xf numFmtId="43" fontId="2" fillId="0" borderId="0" xfId="1" applyFont="1"/>
    <xf numFmtId="164" fontId="2" fillId="0" borderId="0" xfId="1" applyNumberFormat="1" applyFont="1"/>
    <xf numFmtId="0" fontId="3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1" applyNumberFormat="1" applyFont="1" applyBorder="1"/>
    <xf numFmtId="43" fontId="2" fillId="0" borderId="3" xfId="1" applyFont="1" applyBorder="1"/>
    <xf numFmtId="0" fontId="3" fillId="0" borderId="3" xfId="0" applyFont="1" applyBorder="1" applyAlignment="1">
      <alignment horizontal="center"/>
    </xf>
    <xf numFmtId="164" fontId="3" fillId="0" borderId="3" xfId="1" applyNumberFormat="1" applyFont="1" applyBorder="1"/>
    <xf numFmtId="43" fontId="3" fillId="0" borderId="3" xfId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43" fontId="2" fillId="0" borderId="0" xfId="0" applyNumberFormat="1" applyFont="1"/>
    <xf numFmtId="0" fontId="6" fillId="0" borderId="0" xfId="0" applyFont="1"/>
    <xf numFmtId="164" fontId="2" fillId="0" borderId="0" xfId="1" applyNumberFormat="1" applyFont="1" applyAlignment="1"/>
    <xf numFmtId="40" fontId="2" fillId="0" borderId="0" xfId="1" applyNumberFormat="1" applyFont="1" applyAlignment="1"/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vertical="center" wrapText="1"/>
    </xf>
    <xf numFmtId="40" fontId="3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6" fillId="0" borderId="13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4" borderId="3" xfId="1" applyNumberFormat="1" applyFont="1" applyFill="1" applyBorder="1"/>
    <xf numFmtId="40" fontId="2" fillId="4" borderId="3" xfId="1" applyNumberFormat="1" applyFont="1" applyFill="1" applyBorder="1"/>
    <xf numFmtId="164" fontId="6" fillId="0" borderId="3" xfId="0" applyNumberFormat="1" applyFont="1" applyBorder="1"/>
    <xf numFmtId="164" fontId="3" fillId="4" borderId="3" xfId="1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0" fontId="2" fillId="0" borderId="0" xfId="1" applyNumberFormat="1" applyFont="1"/>
    <xf numFmtId="0" fontId="0" fillId="0" borderId="0" xfId="0" applyAlignment="1">
      <alignment horizontal="center"/>
    </xf>
    <xf numFmtId="40" fontId="0" fillId="0" borderId="0" xfId="0" applyNumberFormat="1"/>
    <xf numFmtId="164" fontId="0" fillId="0" borderId="0" xfId="1" applyNumberFormat="1" applyFont="1"/>
    <xf numFmtId="40" fontId="0" fillId="0" borderId="0" xfId="1" applyNumberFormat="1" applyFont="1"/>
    <xf numFmtId="0" fontId="0" fillId="5" borderId="0" xfId="0" applyFill="1"/>
    <xf numFmtId="0" fontId="3" fillId="6" borderId="3" xfId="0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left" vertical="top" wrapText="1"/>
    </xf>
    <xf numFmtId="0" fontId="9" fillId="0" borderId="0" xfId="0" applyFont="1"/>
    <xf numFmtId="0" fontId="9" fillId="0" borderId="3" xfId="0" applyFont="1" applyBorder="1"/>
    <xf numFmtId="43" fontId="9" fillId="0" borderId="0" xfId="0" applyNumberFormat="1" applyFont="1"/>
    <xf numFmtId="0" fontId="0" fillId="7" borderId="0" xfId="0" applyFill="1"/>
    <xf numFmtId="0" fontId="2" fillId="7" borderId="0" xfId="0" applyFont="1" applyFill="1"/>
    <xf numFmtId="164" fontId="2" fillId="7" borderId="0" xfId="1" applyNumberFormat="1" applyFont="1" applyFill="1" applyAlignment="1"/>
    <xf numFmtId="0" fontId="3" fillId="7" borderId="3" xfId="0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left" vertical="top" wrapText="1"/>
    </xf>
    <xf numFmtId="164" fontId="2" fillId="7" borderId="0" xfId="1" applyNumberFormat="1" applyFont="1" applyFill="1"/>
    <xf numFmtId="43" fontId="2" fillId="7" borderId="0" xfId="1" applyFont="1" applyFill="1"/>
    <xf numFmtId="164" fontId="3" fillId="0" borderId="0" xfId="1" applyNumberFormat="1" applyFont="1"/>
    <xf numFmtId="40" fontId="0" fillId="5" borderId="0" xfId="0" applyNumberFormat="1" applyFill="1"/>
    <xf numFmtId="164" fontId="3" fillId="0" borderId="3" xfId="1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3" xfId="0" applyBorder="1"/>
    <xf numFmtId="0" fontId="11" fillId="0" borderId="0" xfId="0" applyFont="1"/>
    <xf numFmtId="0" fontId="12" fillId="0" borderId="0" xfId="0" applyFont="1"/>
    <xf numFmtId="43" fontId="2" fillId="0" borderId="0" xfId="0" applyNumberFormat="1" applyFont="1" applyAlignment="1">
      <alignment horizontal="left" wrapText="1"/>
    </xf>
    <xf numFmtId="0" fontId="6" fillId="3" borderId="14" xfId="0" applyFont="1" applyFill="1" applyBorder="1" applyAlignment="1">
      <alignment horizontal="center" vertical="center" wrapText="1"/>
    </xf>
    <xf numFmtId="4" fontId="0" fillId="0" borderId="3" xfId="1" applyNumberFormat="1" applyFont="1" applyBorder="1"/>
    <xf numFmtId="0" fontId="13" fillId="0" borderId="3" xfId="0" applyFont="1" applyBorder="1" applyAlignment="1">
      <alignment horizontal="center"/>
    </xf>
    <xf numFmtId="3" fontId="0" fillId="0" borderId="3" xfId="0" applyNumberFormat="1" applyBorder="1"/>
    <xf numFmtId="164" fontId="8" fillId="0" borderId="0" xfId="1" applyNumberFormat="1" applyFont="1" applyFill="1"/>
    <xf numFmtId="164" fontId="8" fillId="0" borderId="3" xfId="1" applyNumberFormat="1" applyFont="1" applyFill="1" applyBorder="1"/>
    <xf numFmtId="3" fontId="2" fillId="0" borderId="3" xfId="0" applyNumberFormat="1" applyFont="1" applyBorder="1"/>
    <xf numFmtId="3" fontId="3" fillId="0" borderId="3" xfId="0" applyNumberFormat="1" applyFont="1" applyBorder="1"/>
    <xf numFmtId="0" fontId="2" fillId="4" borderId="0" xfId="0" applyFont="1" applyFill="1"/>
    <xf numFmtId="0" fontId="3" fillId="4" borderId="3" xfId="0" applyFont="1" applyFill="1" applyBorder="1" applyAlignment="1">
      <alignment horizontal="center" vertical="center" wrapText="1"/>
    </xf>
    <xf numFmtId="164" fontId="0" fillId="4" borderId="3" xfId="1" applyNumberFormat="1" applyFont="1" applyFill="1" applyBorder="1"/>
    <xf numFmtId="164" fontId="12" fillId="4" borderId="3" xfId="0" applyNumberFormat="1" applyFont="1" applyFill="1" applyBorder="1"/>
    <xf numFmtId="164" fontId="2" fillId="4" borderId="0" xfId="0" applyNumberFormat="1" applyFont="1" applyFill="1"/>
    <xf numFmtId="43" fontId="2" fillId="4" borderId="0" xfId="1" applyFont="1" applyFill="1"/>
    <xf numFmtId="3" fontId="2" fillId="4" borderId="3" xfId="0" applyNumberFormat="1" applyFont="1" applyFill="1" applyBorder="1"/>
    <xf numFmtId="3" fontId="3" fillId="4" borderId="3" xfId="0" applyNumberFormat="1" applyFont="1" applyFill="1" applyBorder="1"/>
    <xf numFmtId="43" fontId="2" fillId="4" borderId="0" xfId="0" applyNumberFormat="1" applyFont="1" applyFill="1"/>
    <xf numFmtId="164" fontId="2" fillId="4" borderId="3" xfId="0" applyNumberFormat="1" applyFont="1" applyFill="1" applyBorder="1"/>
    <xf numFmtId="0" fontId="12" fillId="0" borderId="3" xfId="0" applyFont="1" applyBorder="1"/>
    <xf numFmtId="164" fontId="14" fillId="0" borderId="3" xfId="1" applyNumberFormat="1" applyFont="1" applyFill="1" applyBorder="1"/>
    <xf numFmtId="164" fontId="12" fillId="0" borderId="3" xfId="0" applyNumberFormat="1" applyFont="1" applyBorder="1"/>
    <xf numFmtId="43" fontId="12" fillId="0" borderId="3" xfId="1" applyFont="1" applyBorder="1"/>
    <xf numFmtId="0" fontId="1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5" fillId="3" borderId="10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164" fontId="3" fillId="4" borderId="5" xfId="1" applyNumberFormat="1" applyFont="1" applyFill="1" applyBorder="1" applyAlignment="1">
      <alignment horizontal="center" vertical="center" wrapText="1"/>
    </xf>
    <xf numFmtId="164" fontId="5" fillId="7" borderId="4" xfId="1" applyNumberFormat="1" applyFont="1" applyFill="1" applyBorder="1" applyAlignment="1">
      <alignment horizontal="center" vertical="center" wrapText="1"/>
    </xf>
    <xf numFmtId="164" fontId="5" fillId="7" borderId="6" xfId="1" applyNumberFormat="1" applyFont="1" applyFill="1" applyBorder="1" applyAlignment="1">
      <alignment horizontal="center" vertical="center" wrapText="1"/>
    </xf>
    <xf numFmtId="164" fontId="5" fillId="6" borderId="4" xfId="1" applyNumberFormat="1" applyFont="1" applyFill="1" applyBorder="1" applyAlignment="1">
      <alignment horizontal="center" vertical="center" wrapText="1"/>
    </xf>
    <xf numFmtId="164" fontId="5" fillId="6" borderId="6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E29" sqref="E29"/>
    </sheetView>
  </sheetViews>
  <sheetFormatPr defaultColWidth="7.75" defaultRowHeight="15.75" x14ac:dyDescent="0.25"/>
  <cols>
    <col min="1" max="1" width="3.75" style="18" customWidth="1"/>
    <col min="2" max="2" width="28.75" style="3" bestFit="1" customWidth="1"/>
    <col min="3" max="3" width="12.25" style="3" bestFit="1" customWidth="1"/>
    <col min="4" max="4" width="13.625" style="4" customWidth="1"/>
    <col min="5" max="5" width="11" style="73" customWidth="1"/>
    <col min="6" max="6" width="9" style="3" customWidth="1"/>
    <col min="7" max="7" width="12.625" style="73" customWidth="1"/>
    <col min="8" max="8" width="11.875" style="3" customWidth="1"/>
    <col min="9" max="9" width="8.5" style="3" customWidth="1"/>
    <col min="10" max="10" width="13.375" style="73" customWidth="1"/>
    <col min="11" max="11" width="9.375" style="4" customWidth="1"/>
    <col min="12" max="12" width="13.75" style="3" hidden="1" customWidth="1"/>
    <col min="13" max="13" width="12.875" style="5" bestFit="1" customWidth="1"/>
    <col min="14" max="16384" width="7.75" style="3"/>
  </cols>
  <sheetData>
    <row r="1" spans="1:13" x14ac:dyDescent="0.25">
      <c r="A1" s="2" t="s">
        <v>765</v>
      </c>
    </row>
    <row r="2" spans="1:13" x14ac:dyDescent="0.25">
      <c r="A2" s="88" t="s">
        <v>766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 x14ac:dyDescent="0.25">
      <c r="A3" s="88" t="s">
        <v>805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x14ac:dyDescent="0.25">
      <c r="A4" s="89" t="s">
        <v>822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3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3" x14ac:dyDescent="0.25">
      <c r="A6" s="91" t="s">
        <v>768</v>
      </c>
      <c r="B6" s="94" t="s">
        <v>769</v>
      </c>
      <c r="C6" s="97" t="s">
        <v>770</v>
      </c>
      <c r="D6" s="97"/>
      <c r="E6" s="97"/>
      <c r="F6" s="97"/>
      <c r="G6" s="97"/>
      <c r="H6" s="98" t="s">
        <v>771</v>
      </c>
      <c r="I6" s="99"/>
      <c r="J6" s="99"/>
      <c r="K6" s="99"/>
      <c r="L6" s="100"/>
    </row>
    <row r="7" spans="1:13" ht="15.75" customHeight="1" x14ac:dyDescent="0.25">
      <c r="A7" s="92"/>
      <c r="B7" s="95"/>
      <c r="C7" s="101" t="s">
        <v>802</v>
      </c>
      <c r="D7" s="103" t="s">
        <v>772</v>
      </c>
      <c r="E7" s="98" t="s">
        <v>810</v>
      </c>
      <c r="F7" s="99"/>
      <c r="G7" s="100"/>
      <c r="H7" s="105" t="s">
        <v>811</v>
      </c>
      <c r="I7" s="105" t="s">
        <v>772</v>
      </c>
      <c r="J7" s="98" t="s">
        <v>810</v>
      </c>
      <c r="K7" s="99"/>
      <c r="L7" s="100"/>
    </row>
    <row r="8" spans="1:13" s="9" customFormat="1" ht="47.25" x14ac:dyDescent="0.25">
      <c r="A8" s="93"/>
      <c r="B8" s="96"/>
      <c r="C8" s="102"/>
      <c r="D8" s="104"/>
      <c r="E8" s="74" t="s">
        <v>803</v>
      </c>
      <c r="F8" s="6" t="s">
        <v>812</v>
      </c>
      <c r="G8" s="74" t="s">
        <v>813</v>
      </c>
      <c r="H8" s="105"/>
      <c r="I8" s="105"/>
      <c r="J8" s="74" t="s">
        <v>804</v>
      </c>
      <c r="K8" s="7" t="s">
        <v>812</v>
      </c>
      <c r="L8" s="6" t="s">
        <v>813</v>
      </c>
      <c r="M8" s="8"/>
    </row>
    <row r="9" spans="1:13" x14ac:dyDescent="0.25">
      <c r="A9" s="10" t="s">
        <v>6</v>
      </c>
      <c r="B9" s="11" t="s">
        <v>773</v>
      </c>
      <c r="C9" s="12">
        <v>42522</v>
      </c>
      <c r="D9" s="13">
        <f>+C9/C14*100</f>
        <v>0.43710061321755989</v>
      </c>
      <c r="E9" s="75">
        <v>45692</v>
      </c>
      <c r="F9" s="13">
        <f t="shared" ref="F9:F14" si="0">+C9/E9*100</f>
        <v>93.062242843386159</v>
      </c>
      <c r="G9" s="79">
        <f t="shared" ref="G9:G14" si="1">+C9-E9</f>
        <v>-3170</v>
      </c>
      <c r="H9" s="12">
        <v>130104</v>
      </c>
      <c r="I9" s="13">
        <f>+H9/H14*100</f>
        <v>0.55052537801650914</v>
      </c>
      <c r="J9" s="82">
        <v>133321</v>
      </c>
      <c r="K9" s="13">
        <f>+H9/J9*100</f>
        <v>97.587026799978986</v>
      </c>
      <c r="L9" s="71">
        <f>+H9-J9</f>
        <v>-3217</v>
      </c>
    </row>
    <row r="10" spans="1:13" x14ac:dyDescent="0.25">
      <c r="A10" s="10" t="s">
        <v>8</v>
      </c>
      <c r="B10" s="11" t="s">
        <v>774</v>
      </c>
      <c r="C10" s="12">
        <v>6496756</v>
      </c>
      <c r="D10" s="13">
        <f>+C10/C14*100</f>
        <v>66.782748495481442</v>
      </c>
      <c r="E10" s="75">
        <v>7304105</v>
      </c>
      <c r="F10" s="13">
        <f t="shared" si="0"/>
        <v>88.946640279678348</v>
      </c>
      <c r="G10" s="79">
        <f t="shared" si="1"/>
        <v>-807349</v>
      </c>
      <c r="H10" s="12">
        <v>13360771</v>
      </c>
      <c r="I10" s="13">
        <f>+H10/H14*100</f>
        <v>56.5351065714122</v>
      </c>
      <c r="J10" s="82">
        <v>15869906</v>
      </c>
      <c r="K10" s="13">
        <f t="shared" ref="K10:K14" si="2">+H10/J10*100</f>
        <v>84.189351846192409</v>
      </c>
      <c r="L10" s="71">
        <f t="shared" ref="L10:L14" si="3">+H10-J10</f>
        <v>-2509135</v>
      </c>
    </row>
    <row r="11" spans="1:13" x14ac:dyDescent="0.25">
      <c r="A11" s="10" t="s">
        <v>4</v>
      </c>
      <c r="B11" s="11" t="s">
        <v>775</v>
      </c>
      <c r="C11" s="12">
        <v>175582</v>
      </c>
      <c r="D11" s="13">
        <f>+C11/C14*100</f>
        <v>1.8048774721312637</v>
      </c>
      <c r="E11" s="75">
        <v>139655</v>
      </c>
      <c r="F11" s="13">
        <f t="shared" si="0"/>
        <v>125.72553793276289</v>
      </c>
      <c r="G11" s="79">
        <f t="shared" si="1"/>
        <v>35927</v>
      </c>
      <c r="H11" s="12">
        <v>535808</v>
      </c>
      <c r="I11" s="13">
        <f>+H11/H14*100</f>
        <v>2.2672316127426502</v>
      </c>
      <c r="J11" s="82">
        <v>452485</v>
      </c>
      <c r="K11" s="13">
        <f t="shared" si="2"/>
        <v>118.41453307844458</v>
      </c>
      <c r="L11" s="71">
        <f t="shared" si="3"/>
        <v>83323</v>
      </c>
    </row>
    <row r="12" spans="1:13" x14ac:dyDescent="0.25">
      <c r="A12" s="10" t="s">
        <v>7</v>
      </c>
      <c r="B12" s="11" t="s">
        <v>776</v>
      </c>
      <c r="C12" s="12">
        <v>2833591</v>
      </c>
      <c r="D12" s="13">
        <f>+C12/C14*100</f>
        <v>29.127613087525489</v>
      </c>
      <c r="E12" s="75">
        <v>2404023</v>
      </c>
      <c r="F12" s="13">
        <f t="shared" si="0"/>
        <v>117.8687142344312</v>
      </c>
      <c r="G12" s="79">
        <f t="shared" si="1"/>
        <v>429568</v>
      </c>
      <c r="H12" s="12">
        <v>9076975</v>
      </c>
      <c r="I12" s="13">
        <f>+H12/H14*100</f>
        <v>38.408543112597634</v>
      </c>
      <c r="J12" s="82">
        <v>8257753</v>
      </c>
      <c r="K12" s="13">
        <f t="shared" si="2"/>
        <v>109.92064063916661</v>
      </c>
      <c r="L12" s="71">
        <f t="shared" si="3"/>
        <v>819222</v>
      </c>
    </row>
    <row r="13" spans="1:13" x14ac:dyDescent="0.25">
      <c r="A13" s="10" t="s">
        <v>5</v>
      </c>
      <c r="B13" s="11" t="s">
        <v>777</v>
      </c>
      <c r="C13" s="12">
        <v>179744</v>
      </c>
      <c r="D13" s="13">
        <f>+C13/C14*100</f>
        <v>1.8476603316442568</v>
      </c>
      <c r="E13" s="75">
        <v>160685</v>
      </c>
      <c r="F13" s="13">
        <f t="shared" si="0"/>
        <v>111.86109468836543</v>
      </c>
      <c r="G13" s="79">
        <f t="shared" si="1"/>
        <v>19059</v>
      </c>
      <c r="H13" s="12">
        <v>529040</v>
      </c>
      <c r="I13" s="13">
        <f>+H13/H14*100</f>
        <v>2.2385933252309997</v>
      </c>
      <c r="J13" s="82">
        <v>502781</v>
      </c>
      <c r="K13" s="13">
        <f t="shared" si="2"/>
        <v>105.222751058612</v>
      </c>
      <c r="L13" s="71">
        <f t="shared" si="3"/>
        <v>26259</v>
      </c>
    </row>
    <row r="14" spans="1:13" s="17" customFormat="1" x14ac:dyDescent="0.25">
      <c r="A14" s="14"/>
      <c r="B14" s="14" t="s">
        <v>778</v>
      </c>
      <c r="C14" s="15">
        <f>SUM(C9:C13)</f>
        <v>9728195</v>
      </c>
      <c r="D14" s="16">
        <f>SUM(D9:D13)</f>
        <v>100.00000000000003</v>
      </c>
      <c r="E14" s="76">
        <f>SUM(E9:E13)</f>
        <v>10054160</v>
      </c>
      <c r="F14" s="16">
        <f t="shared" si="0"/>
        <v>96.757909163967952</v>
      </c>
      <c r="G14" s="80">
        <f t="shared" si="1"/>
        <v>-325965</v>
      </c>
      <c r="H14" s="15">
        <f>SUM(H9:H13)</f>
        <v>23632698</v>
      </c>
      <c r="I14" s="16">
        <f>SUM(I9:I13)</f>
        <v>99.999999999999986</v>
      </c>
      <c r="J14" s="34">
        <f>SUM(J9:J13)</f>
        <v>25216246</v>
      </c>
      <c r="K14" s="16">
        <f t="shared" si="2"/>
        <v>93.72012788898077</v>
      </c>
      <c r="L14" s="72">
        <f t="shared" si="3"/>
        <v>-1583548</v>
      </c>
      <c r="M14" s="56"/>
    </row>
    <row r="15" spans="1:13" x14ac:dyDescent="0.25">
      <c r="E15" s="77"/>
      <c r="F15" s="19"/>
    </row>
    <row r="16" spans="1:13" x14ac:dyDescent="0.25">
      <c r="E16" s="77"/>
      <c r="F16" s="19"/>
      <c r="G16" s="81"/>
      <c r="H16" s="20"/>
      <c r="J16" s="77"/>
    </row>
    <row r="17" spans="4:10" x14ac:dyDescent="0.25">
      <c r="D17" s="5">
        <f>C14-E14</f>
        <v>-325965</v>
      </c>
      <c r="E17" s="78"/>
      <c r="F17" s="4"/>
    </row>
    <row r="18" spans="4:10" x14ac:dyDescent="0.25">
      <c r="E18" s="77"/>
      <c r="F18" s="19"/>
    </row>
    <row r="19" spans="4:10" x14ac:dyDescent="0.25">
      <c r="G19" s="78"/>
      <c r="J19" s="77"/>
    </row>
    <row r="20" spans="4:10" x14ac:dyDescent="0.25">
      <c r="D20" s="4">
        <f>100-F9</f>
        <v>6.9377571566138414</v>
      </c>
      <c r="E20" s="77">
        <f>C9-E9</f>
        <v>-3170</v>
      </c>
      <c r="F20" s="19"/>
    </row>
    <row r="25" spans="4:10" x14ac:dyDescent="0.25">
      <c r="D25" s="4">
        <f>100-F10</f>
        <v>11.053359720321652</v>
      </c>
      <c r="E25" s="77">
        <f>C10-E10</f>
        <v>-807349</v>
      </c>
    </row>
    <row r="27" spans="4:10" x14ac:dyDescent="0.25">
      <c r="D27" s="4">
        <f>100-125.73</f>
        <v>-25.730000000000004</v>
      </c>
      <c r="E27" s="77">
        <f>C11-E11</f>
        <v>35927</v>
      </c>
    </row>
    <row r="28" spans="4:10" x14ac:dyDescent="0.25">
      <c r="E28" s="77">
        <f>C12-E12</f>
        <v>429568</v>
      </c>
    </row>
  </sheetData>
  <mergeCells count="14">
    <mergeCell ref="A2:L2"/>
    <mergeCell ref="A3:L3"/>
    <mergeCell ref="A4:L4"/>
    <mergeCell ref="A5:L5"/>
    <mergeCell ref="A6:A8"/>
    <mergeCell ref="B6:B8"/>
    <mergeCell ref="C6:G6"/>
    <mergeCell ref="H6:L6"/>
    <mergeCell ref="J7:L7"/>
    <mergeCell ref="C7:C8"/>
    <mergeCell ref="D7:D8"/>
    <mergeCell ref="E7:G7"/>
    <mergeCell ref="H7:H8"/>
    <mergeCell ref="I7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0"/>
  <sheetViews>
    <sheetView workbookViewId="0">
      <selection activeCell="A4" sqref="A4:N4"/>
    </sheetView>
  </sheetViews>
  <sheetFormatPr defaultColWidth="12.625" defaultRowHeight="15.75" x14ac:dyDescent="0.25"/>
  <cols>
    <col min="1" max="1" width="4.75" style="21" customWidth="1"/>
    <col min="2" max="2" width="12" style="21" customWidth="1"/>
    <col min="3" max="6" width="12.25" style="3" customWidth="1"/>
    <col min="7" max="7" width="13.25" style="50" hidden="1" customWidth="1"/>
    <col min="8" max="8" width="12.875" style="51" hidden="1" customWidth="1"/>
    <col min="9" max="11" width="12.875" style="22" customWidth="1"/>
    <col min="12" max="12" width="12.875" style="23" customWidth="1"/>
    <col min="13" max="13" width="12.875" style="21" customWidth="1"/>
    <col min="14" max="14" width="12.875" style="46" customWidth="1"/>
    <col min="15" max="15" width="8" style="21" customWidth="1"/>
    <col min="16" max="16384" width="12.625" style="21"/>
  </cols>
  <sheetData>
    <row r="1" spans="1:14" ht="15" customHeight="1" x14ac:dyDescent="0.25">
      <c r="A1" s="21" t="s">
        <v>779</v>
      </c>
    </row>
    <row r="2" spans="1:14" ht="15.75" customHeight="1" x14ac:dyDescent="0.25">
      <c r="A2" s="108" t="s">
        <v>780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.75" customHeight="1" x14ac:dyDescent="0.25">
      <c r="A3" s="108" t="s">
        <v>808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5.75" customHeight="1" x14ac:dyDescent="0.25">
      <c r="A4" s="109" t="s">
        <v>821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s="24" customFormat="1" ht="30.75" customHeight="1" x14ac:dyDescent="0.25">
      <c r="A5" s="110" t="s">
        <v>781</v>
      </c>
      <c r="B5" s="112" t="s">
        <v>782</v>
      </c>
      <c r="C5" s="114" t="s">
        <v>795</v>
      </c>
      <c r="D5" s="115" t="s">
        <v>783</v>
      </c>
      <c r="E5" s="116"/>
      <c r="F5" s="116"/>
      <c r="G5" s="119" t="s">
        <v>799</v>
      </c>
      <c r="H5" s="120"/>
      <c r="I5" s="121" t="s">
        <v>799</v>
      </c>
      <c r="J5" s="122"/>
      <c r="K5" s="117" t="s">
        <v>801</v>
      </c>
      <c r="L5" s="118"/>
      <c r="M5" s="106" t="s">
        <v>784</v>
      </c>
      <c r="N5" s="107" t="s">
        <v>785</v>
      </c>
    </row>
    <row r="6" spans="1:14" s="28" customFormat="1" ht="47.25" x14ac:dyDescent="0.25">
      <c r="A6" s="111"/>
      <c r="B6" s="113"/>
      <c r="C6" s="114"/>
      <c r="D6" s="25" t="s">
        <v>791</v>
      </c>
      <c r="E6" s="25" t="s">
        <v>790</v>
      </c>
      <c r="F6" s="6" t="s">
        <v>786</v>
      </c>
      <c r="G6" s="52" t="s">
        <v>767</v>
      </c>
      <c r="H6" s="52" t="s">
        <v>797</v>
      </c>
      <c r="I6" s="44" t="s">
        <v>805</v>
      </c>
      <c r="J6" s="44" t="s">
        <v>809</v>
      </c>
      <c r="K6" s="26" t="s">
        <v>796</v>
      </c>
      <c r="L6" s="27" t="s">
        <v>800</v>
      </c>
      <c r="M6" s="106"/>
      <c r="N6" s="107"/>
    </row>
    <row r="7" spans="1:14" ht="15.75" customHeight="1" x14ac:dyDescent="0.25">
      <c r="A7" s="65">
        <v>3</v>
      </c>
      <c r="B7" s="29" t="s">
        <v>787</v>
      </c>
      <c r="C7" s="30">
        <f>COUNTA(Sheet!A:A)-1</f>
        <v>316</v>
      </c>
      <c r="D7" s="30">
        <f>COUNTIF(Sheet!E:E,"HCSN")</f>
        <v>116</v>
      </c>
      <c r="E7" s="30">
        <f>+COUNTIFS(Sheet!E:E,"BV-TH")</f>
        <v>189</v>
      </c>
      <c r="F7" s="30">
        <f>+COUNTIFS(Sheet!E:E,"cqcs")</f>
        <v>11</v>
      </c>
      <c r="G7" s="53">
        <f>+Sheet!F317</f>
        <v>43</v>
      </c>
      <c r="H7" s="53">
        <f>+Sheet!G317</f>
        <v>96</v>
      </c>
      <c r="I7" s="45">
        <f>+Sheet!H318</f>
        <v>287759</v>
      </c>
      <c r="J7" s="45">
        <f>+Sheet!I318</f>
        <v>239735</v>
      </c>
      <c r="K7" s="31">
        <f t="shared" ref="K7" si="0">+I7-J7</f>
        <v>48024</v>
      </c>
      <c r="L7" s="32">
        <f t="shared" ref="L7" si="1">+K7/J7*100</f>
        <v>20.032118797839278</v>
      </c>
      <c r="M7" s="33">
        <f t="shared" ref="M7" si="2">+C7-N7</f>
        <v>231</v>
      </c>
      <c r="N7" s="47">
        <f>+Sheet!L318</f>
        <v>85</v>
      </c>
    </row>
    <row r="8" spans="1:14" ht="15.75" customHeight="1" x14ac:dyDescent="0.25">
      <c r="A8" s="35"/>
      <c r="B8" s="36"/>
      <c r="C8" s="37"/>
      <c r="D8" s="37"/>
      <c r="E8" s="37"/>
      <c r="F8" s="37"/>
      <c r="H8" s="54"/>
      <c r="I8" s="5"/>
      <c r="J8" s="5"/>
      <c r="K8" s="5"/>
      <c r="L8" s="38"/>
      <c r="N8" s="48"/>
    </row>
    <row r="9" spans="1:14" ht="15.75" customHeight="1" x14ac:dyDescent="0.25">
      <c r="A9" s="35"/>
      <c r="B9" s="36"/>
      <c r="C9" s="37"/>
      <c r="D9" s="64"/>
      <c r="E9" s="37"/>
      <c r="F9" s="37"/>
      <c r="H9" s="55"/>
      <c r="I9" s="4"/>
      <c r="J9" s="4"/>
      <c r="K9" s="5"/>
      <c r="L9" s="38"/>
    </row>
    <row r="10" spans="1:14" ht="15.75" customHeight="1" x14ac:dyDescent="0.25">
      <c r="A10" s="35"/>
      <c r="B10" s="36"/>
      <c r="C10" s="37"/>
      <c r="D10" s="37"/>
      <c r="E10" s="37"/>
      <c r="F10" s="37"/>
      <c r="H10" s="54"/>
      <c r="I10" s="5"/>
      <c r="J10" s="5"/>
      <c r="K10" s="5"/>
      <c r="L10" s="38"/>
      <c r="N10" s="48"/>
    </row>
    <row r="11" spans="1:14" ht="15.75" customHeight="1" x14ac:dyDescent="0.25">
      <c r="A11" s="35"/>
      <c r="B11" s="36"/>
      <c r="C11" s="37"/>
      <c r="D11" s="37"/>
      <c r="E11" s="37"/>
      <c r="F11" s="37"/>
      <c r="H11" s="54"/>
      <c r="I11" s="5"/>
      <c r="J11" s="5"/>
      <c r="K11" s="5"/>
      <c r="L11" s="38"/>
    </row>
    <row r="12" spans="1:14" ht="15.75" customHeight="1" x14ac:dyDescent="0.25">
      <c r="A12" s="35"/>
      <c r="B12" s="36"/>
      <c r="C12" s="37"/>
      <c r="D12" s="37"/>
      <c r="E12" s="37"/>
      <c r="F12" s="37"/>
      <c r="H12" s="54"/>
      <c r="I12" s="5"/>
      <c r="J12" s="5"/>
      <c r="K12" s="5"/>
      <c r="L12" s="38"/>
    </row>
    <row r="13" spans="1:14" ht="15.75" customHeight="1" x14ac:dyDescent="0.25">
      <c r="A13" s="35"/>
      <c r="B13" s="36"/>
      <c r="C13" s="37"/>
      <c r="D13" s="37"/>
      <c r="E13" s="37"/>
      <c r="F13" s="37"/>
      <c r="H13" s="54"/>
      <c r="I13" s="5"/>
      <c r="J13" s="5"/>
      <c r="K13" s="5"/>
      <c r="L13" s="38"/>
    </row>
    <row r="14" spans="1:14" ht="15.75" customHeight="1" x14ac:dyDescent="0.25">
      <c r="A14" s="35"/>
      <c r="B14" s="36"/>
      <c r="C14" s="37"/>
      <c r="D14" s="37"/>
      <c r="E14" s="37"/>
      <c r="F14" s="37"/>
      <c r="H14" s="54"/>
      <c r="I14" s="5"/>
      <c r="J14" s="5"/>
      <c r="K14" s="5"/>
      <c r="L14" s="38"/>
    </row>
    <row r="15" spans="1:14" ht="15.75" customHeight="1" x14ac:dyDescent="0.25">
      <c r="A15" s="35"/>
      <c r="B15" s="36"/>
      <c r="C15" s="37"/>
      <c r="D15" s="37"/>
      <c r="E15" s="37"/>
      <c r="F15" s="37"/>
      <c r="H15" s="54"/>
      <c r="I15" s="5"/>
      <c r="J15" s="5"/>
      <c r="K15" s="5"/>
      <c r="L15" s="38"/>
    </row>
    <row r="16" spans="1:14" ht="15.75" customHeight="1" x14ac:dyDescent="0.25">
      <c r="A16" s="35"/>
      <c r="B16" s="36"/>
      <c r="C16" s="37"/>
      <c r="D16" s="37"/>
      <c r="E16" s="37"/>
      <c r="F16" s="37"/>
      <c r="H16" s="54"/>
      <c r="I16" s="5"/>
      <c r="J16" s="5"/>
      <c r="K16" s="5"/>
      <c r="L16" s="38"/>
    </row>
    <row r="17" spans="1:12" ht="15.75" customHeight="1" x14ac:dyDescent="0.25">
      <c r="A17" s="35"/>
      <c r="B17" s="36"/>
      <c r="C17" s="37"/>
      <c r="D17" s="37"/>
      <c r="E17" s="37"/>
      <c r="F17" s="37"/>
      <c r="H17" s="54"/>
      <c r="I17" s="5"/>
      <c r="J17" s="5"/>
      <c r="K17" s="5"/>
      <c r="L17" s="38"/>
    </row>
    <row r="18" spans="1:12" ht="15.75" customHeight="1" x14ac:dyDescent="0.25">
      <c r="A18" s="35"/>
      <c r="B18" s="36"/>
      <c r="C18" s="37"/>
      <c r="D18" s="37"/>
      <c r="E18" s="37"/>
      <c r="F18" s="37"/>
      <c r="H18" s="54"/>
      <c r="I18" s="5"/>
      <c r="J18" s="5"/>
      <c r="K18" s="5"/>
      <c r="L18" s="38"/>
    </row>
    <row r="19" spans="1:12" ht="15.75" customHeight="1" x14ac:dyDescent="0.25">
      <c r="A19" s="35"/>
      <c r="B19" s="36"/>
      <c r="C19" s="37"/>
      <c r="D19" s="37"/>
      <c r="E19" s="37"/>
      <c r="F19" s="37"/>
      <c r="H19" s="54"/>
      <c r="I19" s="5"/>
      <c r="J19" s="5"/>
      <c r="K19" s="5"/>
      <c r="L19" s="38"/>
    </row>
    <row r="20" spans="1:12" ht="15.75" customHeight="1" x14ac:dyDescent="0.25">
      <c r="A20" s="35"/>
      <c r="B20" s="36"/>
      <c r="C20" s="37"/>
      <c r="D20" s="37"/>
      <c r="E20" s="37"/>
      <c r="F20" s="37"/>
      <c r="H20" s="54"/>
      <c r="I20" s="5"/>
      <c r="J20" s="5"/>
      <c r="K20" s="5"/>
      <c r="L20" s="38"/>
    </row>
    <row r="21" spans="1:12" ht="15.75" customHeight="1" x14ac:dyDescent="0.25">
      <c r="A21" s="35"/>
      <c r="B21" s="36"/>
      <c r="C21" s="37"/>
      <c r="D21" s="37"/>
      <c r="E21" s="37"/>
      <c r="F21" s="37"/>
      <c r="H21" s="54"/>
      <c r="I21" s="5"/>
      <c r="J21" s="5"/>
      <c r="K21" s="5"/>
      <c r="L21" s="38"/>
    </row>
    <row r="22" spans="1:12" ht="15.75" customHeight="1" x14ac:dyDescent="0.25">
      <c r="A22" s="35"/>
      <c r="B22" s="36"/>
      <c r="C22" s="37"/>
      <c r="D22" s="37"/>
      <c r="E22" s="37"/>
      <c r="F22" s="37"/>
      <c r="H22" s="54"/>
      <c r="I22" s="5"/>
      <c r="J22" s="5"/>
      <c r="K22" s="5"/>
      <c r="L22" s="38"/>
    </row>
    <row r="23" spans="1:12" ht="15.75" customHeight="1" x14ac:dyDescent="0.25">
      <c r="A23" s="35"/>
      <c r="B23" s="36"/>
      <c r="C23" s="37"/>
      <c r="D23" s="37"/>
      <c r="E23" s="37"/>
      <c r="F23" s="37"/>
      <c r="H23" s="54"/>
      <c r="I23" s="5"/>
      <c r="J23" s="5"/>
      <c r="K23" s="5"/>
      <c r="L23" s="38"/>
    </row>
    <row r="24" spans="1:12" ht="15.75" customHeight="1" x14ac:dyDescent="0.25">
      <c r="A24" s="35"/>
      <c r="B24" s="36"/>
      <c r="C24" s="37"/>
      <c r="D24" s="37"/>
      <c r="E24" s="37"/>
      <c r="F24" s="37"/>
      <c r="H24" s="54"/>
      <c r="I24" s="5"/>
      <c r="J24" s="5"/>
      <c r="K24" s="5"/>
      <c r="L24" s="38"/>
    </row>
    <row r="25" spans="1:12" ht="15.75" customHeight="1" x14ac:dyDescent="0.25">
      <c r="A25" s="35"/>
      <c r="B25" s="36"/>
      <c r="C25" s="37"/>
      <c r="D25" s="37"/>
      <c r="E25" s="37"/>
      <c r="F25" s="37"/>
      <c r="H25" s="54"/>
      <c r="I25" s="5"/>
      <c r="J25" s="5"/>
      <c r="K25" s="5"/>
      <c r="L25" s="38"/>
    </row>
    <row r="26" spans="1:12" ht="15.75" customHeight="1" x14ac:dyDescent="0.25">
      <c r="A26" s="35"/>
      <c r="B26" s="36"/>
      <c r="C26" s="37"/>
      <c r="D26" s="37"/>
      <c r="E26" s="37"/>
      <c r="F26" s="37"/>
      <c r="H26" s="54"/>
      <c r="I26" s="5"/>
      <c r="J26" s="5"/>
      <c r="K26" s="5"/>
      <c r="L26" s="38"/>
    </row>
    <row r="27" spans="1:12" ht="15.75" customHeight="1" x14ac:dyDescent="0.25">
      <c r="A27" s="35"/>
      <c r="B27" s="36"/>
      <c r="C27" s="37"/>
      <c r="D27" s="37"/>
      <c r="E27" s="37"/>
      <c r="F27" s="37"/>
      <c r="H27" s="54"/>
      <c r="I27" s="5"/>
      <c r="J27" s="5"/>
      <c r="K27" s="5"/>
      <c r="L27" s="38"/>
    </row>
    <row r="28" spans="1:12" ht="15.75" customHeight="1" x14ac:dyDescent="0.25">
      <c r="A28" s="35"/>
      <c r="B28" s="36"/>
      <c r="C28" s="37"/>
      <c r="D28" s="37"/>
      <c r="E28" s="37"/>
      <c r="F28" s="37"/>
      <c r="H28" s="54"/>
      <c r="I28" s="5"/>
      <c r="J28" s="5"/>
      <c r="K28" s="5"/>
      <c r="L28" s="38"/>
    </row>
    <row r="29" spans="1:12" ht="15.75" customHeight="1" x14ac:dyDescent="0.25">
      <c r="A29" s="35"/>
      <c r="B29" s="36"/>
      <c r="C29" s="37"/>
      <c r="D29" s="37"/>
      <c r="E29" s="37"/>
      <c r="F29" s="37"/>
      <c r="H29" s="54"/>
      <c r="I29" s="5"/>
      <c r="J29" s="5"/>
      <c r="K29" s="5"/>
      <c r="L29" s="38"/>
    </row>
    <row r="30" spans="1:12" ht="15.75" customHeight="1" x14ac:dyDescent="0.25">
      <c r="A30" s="35"/>
      <c r="B30" s="36"/>
      <c r="C30" s="37"/>
      <c r="D30" s="37"/>
      <c r="E30" s="37"/>
      <c r="F30" s="37"/>
      <c r="H30" s="54"/>
      <c r="I30" s="5"/>
      <c r="J30" s="5"/>
      <c r="K30" s="5"/>
      <c r="L30" s="38"/>
    </row>
    <row r="31" spans="1:12" ht="15.75" customHeight="1" x14ac:dyDescent="0.25">
      <c r="A31" s="35"/>
      <c r="B31" s="36"/>
      <c r="C31" s="37"/>
      <c r="D31" s="37"/>
      <c r="E31" s="37"/>
      <c r="F31" s="37"/>
      <c r="H31" s="54"/>
      <c r="I31" s="5"/>
      <c r="J31" s="5"/>
      <c r="K31" s="5"/>
      <c r="L31" s="38"/>
    </row>
    <row r="32" spans="1:12" ht="15.75" customHeight="1" x14ac:dyDescent="0.25">
      <c r="A32" s="35"/>
      <c r="B32" s="36"/>
      <c r="C32" s="37"/>
      <c r="D32" s="37"/>
      <c r="E32" s="37"/>
      <c r="F32" s="37"/>
      <c r="H32" s="54"/>
      <c r="I32" s="5"/>
      <c r="J32" s="5"/>
      <c r="K32" s="5"/>
      <c r="L32" s="38"/>
    </row>
    <row r="33" spans="1:12" ht="15.75" customHeight="1" x14ac:dyDescent="0.25">
      <c r="A33" s="35"/>
      <c r="B33" s="36"/>
      <c r="C33" s="37"/>
      <c r="D33" s="37"/>
      <c r="E33" s="37"/>
      <c r="F33" s="37"/>
      <c r="H33" s="54"/>
      <c r="I33" s="5"/>
      <c r="J33" s="5"/>
      <c r="K33" s="5"/>
      <c r="L33" s="38"/>
    </row>
    <row r="34" spans="1:12" ht="15.75" customHeight="1" x14ac:dyDescent="0.25">
      <c r="A34" s="35"/>
      <c r="B34" s="36"/>
      <c r="C34" s="37"/>
      <c r="D34" s="37"/>
      <c r="E34" s="37"/>
      <c r="F34" s="37"/>
      <c r="H34" s="54"/>
      <c r="I34" s="5"/>
      <c r="J34" s="5"/>
      <c r="K34" s="5"/>
      <c r="L34" s="38"/>
    </row>
    <row r="35" spans="1:12" ht="15.75" customHeight="1" x14ac:dyDescent="0.25">
      <c r="A35" s="35"/>
      <c r="B35" s="36"/>
      <c r="C35" s="37"/>
      <c r="D35" s="37"/>
      <c r="E35" s="37"/>
      <c r="F35" s="37"/>
      <c r="H35" s="54"/>
      <c r="I35" s="5"/>
      <c r="J35" s="5"/>
      <c r="K35" s="5"/>
      <c r="L35" s="38"/>
    </row>
    <row r="36" spans="1:12" ht="15.75" customHeight="1" x14ac:dyDescent="0.25">
      <c r="A36" s="35"/>
      <c r="B36" s="36"/>
      <c r="C36" s="37"/>
      <c r="D36" s="37"/>
      <c r="E36" s="37"/>
      <c r="F36" s="37"/>
      <c r="H36" s="54"/>
      <c r="I36" s="5"/>
      <c r="J36" s="5"/>
      <c r="K36" s="5"/>
      <c r="L36" s="38"/>
    </row>
    <row r="37" spans="1:12" ht="15.75" customHeight="1" x14ac:dyDescent="0.25">
      <c r="A37" s="35"/>
      <c r="B37" s="36"/>
      <c r="C37" s="37"/>
      <c r="D37" s="37"/>
      <c r="E37" s="37"/>
      <c r="F37" s="37"/>
      <c r="H37" s="54"/>
      <c r="I37" s="5"/>
      <c r="J37" s="5"/>
      <c r="K37" s="5"/>
      <c r="L37" s="38"/>
    </row>
    <row r="38" spans="1:12" ht="15.75" customHeight="1" x14ac:dyDescent="0.25">
      <c r="A38" s="35"/>
      <c r="B38" s="36"/>
      <c r="C38" s="37"/>
      <c r="D38" s="37"/>
      <c r="E38" s="37"/>
      <c r="F38" s="37"/>
      <c r="H38" s="54"/>
      <c r="I38" s="5"/>
      <c r="J38" s="5"/>
      <c r="K38" s="5"/>
      <c r="L38" s="38"/>
    </row>
    <row r="39" spans="1:12" ht="15.75" customHeight="1" x14ac:dyDescent="0.25">
      <c r="A39" s="35"/>
      <c r="B39" s="36"/>
      <c r="C39" s="37"/>
      <c r="D39" s="37"/>
      <c r="E39" s="37"/>
      <c r="F39" s="37"/>
      <c r="H39" s="54"/>
      <c r="I39" s="5"/>
      <c r="J39" s="5"/>
      <c r="K39" s="5"/>
      <c r="L39" s="38"/>
    </row>
    <row r="40" spans="1:12" ht="15.75" customHeight="1" x14ac:dyDescent="0.25">
      <c r="A40" s="35"/>
      <c r="B40" s="36"/>
      <c r="C40" s="37"/>
      <c r="D40" s="37"/>
      <c r="E40" s="37"/>
      <c r="F40" s="37"/>
      <c r="H40" s="54"/>
      <c r="I40" s="5"/>
      <c r="J40" s="5"/>
      <c r="K40" s="5"/>
      <c r="L40" s="38"/>
    </row>
    <row r="41" spans="1:12" ht="15.75" customHeight="1" x14ac:dyDescent="0.25">
      <c r="A41" s="35"/>
      <c r="B41" s="36"/>
      <c r="C41" s="37"/>
      <c r="D41" s="37"/>
      <c r="E41" s="37"/>
      <c r="F41" s="37"/>
      <c r="H41" s="54"/>
      <c r="I41" s="5"/>
      <c r="J41" s="5"/>
      <c r="K41" s="5"/>
      <c r="L41" s="38"/>
    </row>
    <row r="42" spans="1:12" ht="15.75" customHeight="1" x14ac:dyDescent="0.25">
      <c r="A42" s="35"/>
      <c r="B42" s="36"/>
      <c r="C42" s="37"/>
      <c r="D42" s="37"/>
      <c r="E42" s="37"/>
      <c r="F42" s="37"/>
      <c r="H42" s="54"/>
      <c r="I42" s="5"/>
      <c r="J42" s="5"/>
      <c r="K42" s="5"/>
      <c r="L42" s="38"/>
    </row>
    <row r="43" spans="1:12" ht="15.75" customHeight="1" x14ac:dyDescent="0.25">
      <c r="A43" s="35"/>
      <c r="B43" s="36"/>
      <c r="C43" s="37"/>
      <c r="D43" s="37"/>
      <c r="E43" s="37"/>
      <c r="F43" s="37"/>
      <c r="H43" s="54"/>
      <c r="I43" s="5"/>
      <c r="J43" s="5"/>
      <c r="K43" s="5"/>
      <c r="L43" s="38"/>
    </row>
    <row r="44" spans="1:12" ht="15.75" customHeight="1" x14ac:dyDescent="0.25">
      <c r="A44" s="35"/>
      <c r="B44" s="36"/>
      <c r="C44" s="37"/>
      <c r="D44" s="37"/>
      <c r="E44" s="37"/>
      <c r="F44" s="37"/>
      <c r="H44" s="54"/>
      <c r="I44" s="5"/>
      <c r="J44" s="5"/>
      <c r="K44" s="5"/>
      <c r="L44" s="38"/>
    </row>
    <row r="45" spans="1:12" ht="15.75" customHeight="1" x14ac:dyDescent="0.25">
      <c r="A45" s="35"/>
      <c r="B45" s="36"/>
      <c r="C45" s="37"/>
      <c r="D45" s="37"/>
      <c r="E45" s="37"/>
      <c r="F45" s="37"/>
      <c r="H45" s="54"/>
      <c r="I45" s="5"/>
      <c r="J45" s="5"/>
      <c r="K45" s="5"/>
      <c r="L45" s="38"/>
    </row>
    <row r="46" spans="1:12" ht="15.75" customHeight="1" x14ac:dyDescent="0.25">
      <c r="A46" s="35"/>
      <c r="B46" s="36"/>
      <c r="C46" s="37"/>
      <c r="D46" s="37"/>
      <c r="E46" s="37"/>
      <c r="F46" s="37"/>
      <c r="H46" s="54"/>
      <c r="I46" s="5"/>
      <c r="J46" s="5"/>
      <c r="K46" s="5"/>
      <c r="L46" s="38"/>
    </row>
    <row r="47" spans="1:12" ht="15.75" customHeight="1" x14ac:dyDescent="0.25">
      <c r="A47" s="35"/>
      <c r="B47" s="36"/>
      <c r="C47" s="37"/>
      <c r="D47" s="37"/>
      <c r="E47" s="37"/>
      <c r="F47" s="37"/>
      <c r="H47" s="54"/>
      <c r="I47" s="5"/>
      <c r="J47" s="5"/>
      <c r="K47" s="5"/>
      <c r="L47" s="38"/>
    </row>
    <row r="48" spans="1:12" ht="15.75" customHeight="1" x14ac:dyDescent="0.25">
      <c r="A48" s="35"/>
      <c r="B48" s="36"/>
      <c r="C48" s="37"/>
      <c r="D48" s="37"/>
      <c r="E48" s="37"/>
      <c r="F48" s="37"/>
      <c r="H48" s="54"/>
      <c r="I48" s="5"/>
      <c r="J48" s="5"/>
      <c r="K48" s="5"/>
      <c r="L48" s="38"/>
    </row>
    <row r="49" spans="1:12" ht="15.75" customHeight="1" x14ac:dyDescent="0.25">
      <c r="A49" s="35"/>
      <c r="B49" s="36"/>
      <c r="C49" s="37"/>
      <c r="D49" s="37"/>
      <c r="E49" s="37"/>
      <c r="F49" s="37"/>
      <c r="H49" s="54"/>
      <c r="I49" s="5"/>
      <c r="J49" s="5"/>
      <c r="K49" s="5"/>
      <c r="L49" s="38"/>
    </row>
    <row r="50" spans="1:12" ht="15.75" customHeight="1" x14ac:dyDescent="0.25">
      <c r="A50" s="35"/>
      <c r="B50" s="36"/>
      <c r="C50" s="37"/>
      <c r="D50" s="37"/>
      <c r="E50" s="37"/>
      <c r="F50" s="37"/>
      <c r="H50" s="54"/>
      <c r="I50" s="5"/>
      <c r="J50" s="5"/>
      <c r="K50" s="5"/>
      <c r="L50" s="38"/>
    </row>
    <row r="51" spans="1:12" ht="15.75" customHeight="1" x14ac:dyDescent="0.25">
      <c r="A51" s="35"/>
      <c r="B51" s="36"/>
      <c r="C51" s="37"/>
      <c r="D51" s="37"/>
      <c r="E51" s="37"/>
      <c r="F51" s="37"/>
      <c r="H51" s="54"/>
      <c r="I51" s="5"/>
      <c r="J51" s="5"/>
      <c r="K51" s="5"/>
      <c r="L51" s="38"/>
    </row>
    <row r="52" spans="1:12" ht="15.75" customHeight="1" x14ac:dyDescent="0.25">
      <c r="A52" s="35"/>
      <c r="B52" s="36"/>
      <c r="C52" s="37"/>
      <c r="D52" s="37"/>
      <c r="E52" s="37"/>
      <c r="F52" s="37"/>
      <c r="H52" s="54"/>
      <c r="I52" s="5"/>
      <c r="J52" s="5"/>
      <c r="K52" s="5"/>
      <c r="L52" s="38"/>
    </row>
    <row r="53" spans="1:12" ht="15.75" customHeight="1" x14ac:dyDescent="0.25">
      <c r="A53" s="35"/>
      <c r="B53" s="36"/>
      <c r="C53" s="37"/>
      <c r="D53" s="37"/>
      <c r="E53" s="37"/>
      <c r="F53" s="37"/>
      <c r="H53" s="54"/>
      <c r="I53" s="5"/>
      <c r="J53" s="5"/>
      <c r="K53" s="5"/>
      <c r="L53" s="38"/>
    </row>
    <row r="54" spans="1:12" ht="15.75" customHeight="1" x14ac:dyDescent="0.25">
      <c r="A54" s="35"/>
      <c r="B54" s="36"/>
      <c r="C54" s="37"/>
      <c r="D54" s="37"/>
      <c r="E54" s="37"/>
      <c r="F54" s="37"/>
      <c r="H54" s="54"/>
      <c r="I54" s="5"/>
      <c r="J54" s="5"/>
      <c r="K54" s="5"/>
      <c r="L54" s="38"/>
    </row>
    <row r="55" spans="1:12" ht="15.75" customHeight="1" x14ac:dyDescent="0.25">
      <c r="A55" s="35"/>
      <c r="B55" s="36"/>
      <c r="C55" s="37"/>
      <c r="D55" s="37"/>
      <c r="E55" s="37"/>
      <c r="F55" s="37"/>
      <c r="H55" s="54"/>
      <c r="I55" s="5"/>
      <c r="J55" s="5"/>
      <c r="K55" s="5"/>
      <c r="L55" s="38"/>
    </row>
    <row r="56" spans="1:12" ht="15.75" customHeight="1" x14ac:dyDescent="0.25">
      <c r="A56" s="35"/>
      <c r="B56" s="36"/>
      <c r="C56" s="37"/>
      <c r="D56" s="37"/>
      <c r="E56" s="37"/>
      <c r="F56" s="37"/>
      <c r="H56" s="54"/>
      <c r="I56" s="5"/>
      <c r="J56" s="5"/>
      <c r="K56" s="5"/>
      <c r="L56" s="38"/>
    </row>
    <row r="57" spans="1:12" ht="15.75" customHeight="1" x14ac:dyDescent="0.25">
      <c r="A57" s="35"/>
      <c r="B57" s="36"/>
      <c r="C57" s="37"/>
      <c r="D57" s="37"/>
      <c r="E57" s="37"/>
      <c r="F57" s="37"/>
      <c r="H57" s="54"/>
      <c r="I57" s="5"/>
      <c r="J57" s="5"/>
      <c r="K57" s="5"/>
      <c r="L57" s="38"/>
    </row>
    <row r="58" spans="1:12" ht="15.75" customHeight="1" x14ac:dyDescent="0.25">
      <c r="A58" s="35"/>
      <c r="B58" s="36"/>
      <c r="C58" s="37"/>
      <c r="D58" s="37"/>
      <c r="E58" s="37"/>
      <c r="F58" s="37"/>
      <c r="H58" s="54"/>
      <c r="I58" s="5"/>
      <c r="J58" s="5"/>
      <c r="K58" s="5"/>
      <c r="L58" s="38"/>
    </row>
    <row r="59" spans="1:12" ht="15.75" customHeight="1" x14ac:dyDescent="0.25">
      <c r="A59" s="35"/>
      <c r="B59" s="36"/>
      <c r="C59" s="37"/>
      <c r="D59" s="37"/>
      <c r="E59" s="37"/>
      <c r="F59" s="37"/>
      <c r="H59" s="54"/>
      <c r="I59" s="5"/>
      <c r="J59" s="5"/>
      <c r="K59" s="5"/>
      <c r="L59" s="38"/>
    </row>
    <row r="60" spans="1:12" ht="15.75" customHeight="1" x14ac:dyDescent="0.25">
      <c r="A60" s="35"/>
      <c r="B60" s="36"/>
      <c r="C60" s="37"/>
      <c r="D60" s="37"/>
      <c r="E60" s="37"/>
      <c r="F60" s="37"/>
      <c r="H60" s="54"/>
      <c r="I60" s="5"/>
      <c r="J60" s="5"/>
      <c r="K60" s="5"/>
      <c r="L60" s="38"/>
    </row>
    <row r="61" spans="1:12" ht="15.75" customHeight="1" x14ac:dyDescent="0.25">
      <c r="A61" s="35"/>
      <c r="B61" s="36"/>
      <c r="C61" s="37"/>
      <c r="D61" s="37"/>
      <c r="E61" s="37"/>
      <c r="F61" s="37"/>
      <c r="H61" s="54"/>
      <c r="I61" s="5"/>
      <c r="J61" s="5"/>
      <c r="K61" s="5"/>
      <c r="L61" s="38"/>
    </row>
    <row r="62" spans="1:12" ht="15.75" customHeight="1" x14ac:dyDescent="0.25">
      <c r="A62" s="35"/>
      <c r="B62" s="36"/>
      <c r="C62" s="37"/>
      <c r="D62" s="37"/>
      <c r="E62" s="37"/>
      <c r="F62" s="37"/>
      <c r="H62" s="54"/>
      <c r="I62" s="5"/>
      <c r="J62" s="5"/>
      <c r="K62" s="5"/>
      <c r="L62" s="38"/>
    </row>
    <row r="63" spans="1:12" ht="15.75" customHeight="1" x14ac:dyDescent="0.25">
      <c r="A63" s="35"/>
      <c r="B63" s="36"/>
      <c r="C63" s="37"/>
      <c r="D63" s="37"/>
      <c r="E63" s="37"/>
      <c r="F63" s="37"/>
      <c r="H63" s="54"/>
      <c r="I63" s="5"/>
      <c r="J63" s="5"/>
      <c r="K63" s="5"/>
      <c r="L63" s="38"/>
    </row>
    <row r="64" spans="1:12" ht="15.75" customHeight="1" x14ac:dyDescent="0.25">
      <c r="A64" s="35"/>
      <c r="B64" s="36"/>
      <c r="C64" s="37"/>
      <c r="D64" s="37"/>
      <c r="E64" s="37"/>
      <c r="F64" s="37"/>
      <c r="H64" s="54"/>
      <c r="I64" s="5"/>
      <c r="J64" s="5"/>
      <c r="K64" s="5"/>
      <c r="L64" s="38"/>
    </row>
    <row r="65" spans="1:12" ht="15.75" customHeight="1" x14ac:dyDescent="0.25">
      <c r="A65" s="35"/>
      <c r="B65" s="36"/>
      <c r="C65" s="37"/>
      <c r="D65" s="37"/>
      <c r="E65" s="37"/>
      <c r="F65" s="37"/>
      <c r="H65" s="54"/>
      <c r="I65" s="5"/>
      <c r="J65" s="5"/>
      <c r="K65" s="5"/>
      <c r="L65" s="38"/>
    </row>
    <row r="66" spans="1:12" ht="15.75" customHeight="1" x14ac:dyDescent="0.25">
      <c r="A66" s="35"/>
      <c r="B66" s="36"/>
      <c r="C66" s="37"/>
      <c r="D66" s="37"/>
      <c r="E66" s="37"/>
      <c r="F66" s="37"/>
      <c r="H66" s="54"/>
      <c r="I66" s="5"/>
      <c r="J66" s="5"/>
      <c r="K66" s="5"/>
      <c r="L66" s="38"/>
    </row>
    <row r="67" spans="1:12" ht="15.75" customHeight="1" x14ac:dyDescent="0.25">
      <c r="A67" s="35"/>
      <c r="B67" s="36"/>
      <c r="C67" s="37"/>
      <c r="D67" s="37"/>
      <c r="E67" s="37"/>
      <c r="F67" s="37"/>
      <c r="H67" s="54"/>
      <c r="I67" s="5"/>
      <c r="J67" s="5"/>
      <c r="K67" s="5"/>
      <c r="L67" s="38"/>
    </row>
    <row r="68" spans="1:12" ht="15.75" customHeight="1" x14ac:dyDescent="0.25">
      <c r="A68" s="35"/>
      <c r="B68" s="36"/>
      <c r="C68" s="37"/>
      <c r="D68" s="37"/>
      <c r="E68" s="37"/>
      <c r="F68" s="37"/>
      <c r="H68" s="54"/>
      <c r="I68" s="5"/>
      <c r="J68" s="5"/>
      <c r="K68" s="5"/>
      <c r="L68" s="38"/>
    </row>
    <row r="69" spans="1:12" ht="15.75" customHeight="1" x14ac:dyDescent="0.25">
      <c r="A69" s="35"/>
      <c r="B69" s="36"/>
      <c r="C69" s="37"/>
      <c r="D69" s="37"/>
      <c r="E69" s="37"/>
      <c r="F69" s="37"/>
      <c r="H69" s="54"/>
      <c r="I69" s="5"/>
      <c r="J69" s="5"/>
      <c r="K69" s="5"/>
      <c r="L69" s="38"/>
    </row>
    <row r="70" spans="1:12" ht="15.75" customHeight="1" x14ac:dyDescent="0.25">
      <c r="A70" s="35"/>
      <c r="B70" s="36"/>
      <c r="C70" s="37"/>
      <c r="D70" s="37"/>
      <c r="E70" s="37"/>
      <c r="F70" s="37"/>
      <c r="H70" s="54"/>
      <c r="I70" s="5"/>
      <c r="J70" s="5"/>
      <c r="K70" s="5"/>
      <c r="L70" s="38"/>
    </row>
    <row r="71" spans="1:12" ht="15.75" customHeight="1" x14ac:dyDescent="0.25">
      <c r="A71" s="35"/>
      <c r="B71" s="36"/>
      <c r="C71" s="37"/>
      <c r="D71" s="37"/>
      <c r="E71" s="37"/>
      <c r="F71" s="37"/>
      <c r="H71" s="54"/>
      <c r="I71" s="5"/>
      <c r="J71" s="5"/>
      <c r="K71" s="5"/>
      <c r="L71" s="38"/>
    </row>
    <row r="72" spans="1:12" ht="15.75" customHeight="1" x14ac:dyDescent="0.25">
      <c r="A72" s="35"/>
      <c r="B72" s="36"/>
      <c r="C72" s="37"/>
      <c r="D72" s="37"/>
      <c r="E72" s="37"/>
      <c r="F72" s="37"/>
      <c r="H72" s="54"/>
      <c r="I72" s="5"/>
      <c r="J72" s="5"/>
      <c r="K72" s="5"/>
      <c r="L72" s="38"/>
    </row>
    <row r="73" spans="1:12" ht="15.75" customHeight="1" x14ac:dyDescent="0.25">
      <c r="A73" s="35"/>
      <c r="B73" s="36"/>
      <c r="C73" s="37"/>
      <c r="D73" s="37"/>
      <c r="E73" s="37"/>
      <c r="F73" s="37"/>
      <c r="H73" s="54"/>
      <c r="I73" s="5"/>
      <c r="J73" s="5"/>
      <c r="K73" s="5"/>
      <c r="L73" s="38"/>
    </row>
    <row r="74" spans="1:12" ht="15.75" customHeight="1" x14ac:dyDescent="0.25">
      <c r="A74" s="35"/>
      <c r="B74" s="36"/>
      <c r="C74" s="37"/>
      <c r="D74" s="37"/>
      <c r="E74" s="37"/>
      <c r="F74" s="37"/>
      <c r="H74" s="54"/>
      <c r="I74" s="5"/>
      <c r="J74" s="5"/>
      <c r="K74" s="5"/>
      <c r="L74" s="38"/>
    </row>
    <row r="75" spans="1:12" ht="15.75" customHeight="1" x14ac:dyDescent="0.25">
      <c r="A75" s="35"/>
      <c r="B75" s="36"/>
      <c r="C75" s="37"/>
      <c r="D75" s="37"/>
      <c r="E75" s="37"/>
      <c r="F75" s="37"/>
      <c r="H75" s="54"/>
      <c r="I75" s="5"/>
      <c r="J75" s="5"/>
      <c r="K75" s="5"/>
      <c r="L75" s="38"/>
    </row>
    <row r="76" spans="1:12" ht="15.75" customHeight="1" x14ac:dyDescent="0.25">
      <c r="A76" s="35"/>
      <c r="B76" s="36"/>
      <c r="C76" s="37"/>
      <c r="D76" s="37"/>
      <c r="E76" s="37"/>
      <c r="F76" s="37"/>
      <c r="H76" s="54"/>
      <c r="I76" s="5"/>
      <c r="J76" s="5"/>
      <c r="K76" s="5"/>
      <c r="L76" s="38"/>
    </row>
    <row r="77" spans="1:12" ht="15.75" customHeight="1" x14ac:dyDescent="0.25">
      <c r="A77" s="35"/>
      <c r="B77" s="36"/>
      <c r="C77" s="37"/>
      <c r="D77" s="37"/>
      <c r="E77" s="37"/>
      <c r="F77" s="37"/>
      <c r="H77" s="54"/>
      <c r="I77" s="5"/>
      <c r="J77" s="5"/>
      <c r="K77" s="5"/>
      <c r="L77" s="38"/>
    </row>
    <row r="78" spans="1:12" ht="15.75" customHeight="1" x14ac:dyDescent="0.25">
      <c r="A78" s="35"/>
      <c r="B78" s="36"/>
      <c r="C78" s="37"/>
      <c r="D78" s="37"/>
      <c r="E78" s="37"/>
      <c r="F78" s="37"/>
      <c r="H78" s="54"/>
      <c r="I78" s="5"/>
      <c r="J78" s="5"/>
      <c r="K78" s="5"/>
      <c r="L78" s="38"/>
    </row>
    <row r="79" spans="1:12" ht="15.75" customHeight="1" x14ac:dyDescent="0.25">
      <c r="A79" s="35"/>
      <c r="B79" s="36"/>
      <c r="C79" s="37"/>
      <c r="D79" s="37"/>
      <c r="E79" s="37"/>
      <c r="F79" s="37"/>
      <c r="H79" s="54"/>
      <c r="I79" s="5"/>
      <c r="J79" s="5"/>
      <c r="K79" s="5"/>
      <c r="L79" s="38"/>
    </row>
    <row r="80" spans="1:12" ht="15.75" customHeight="1" x14ac:dyDescent="0.25">
      <c r="A80" s="35"/>
      <c r="B80" s="36"/>
      <c r="C80" s="37"/>
      <c r="D80" s="37"/>
      <c r="E80" s="37"/>
      <c r="F80" s="37"/>
      <c r="H80" s="54"/>
      <c r="I80" s="5"/>
      <c r="J80" s="5"/>
      <c r="K80" s="5"/>
      <c r="L80" s="38"/>
    </row>
    <row r="81" spans="1:12" ht="15.75" customHeight="1" x14ac:dyDescent="0.25">
      <c r="A81" s="35"/>
      <c r="B81" s="36"/>
      <c r="C81" s="37"/>
      <c r="D81" s="37"/>
      <c r="E81" s="37"/>
      <c r="F81" s="37"/>
      <c r="H81" s="54"/>
      <c r="I81" s="5"/>
      <c r="J81" s="5"/>
      <c r="K81" s="5"/>
      <c r="L81" s="38"/>
    </row>
    <row r="82" spans="1:12" ht="15.75" customHeight="1" x14ac:dyDescent="0.25">
      <c r="A82" s="35"/>
      <c r="B82" s="36"/>
      <c r="C82" s="37"/>
      <c r="D82" s="37"/>
      <c r="E82" s="37"/>
      <c r="F82" s="37"/>
      <c r="H82" s="54"/>
      <c r="I82" s="5"/>
      <c r="J82" s="5"/>
      <c r="K82" s="5"/>
      <c r="L82" s="38"/>
    </row>
    <row r="83" spans="1:12" ht="15.75" customHeight="1" x14ac:dyDescent="0.25">
      <c r="A83" s="35"/>
      <c r="B83" s="36"/>
      <c r="C83" s="37"/>
      <c r="D83" s="37"/>
      <c r="E83" s="37"/>
      <c r="F83" s="37"/>
      <c r="H83" s="54"/>
      <c r="I83" s="5"/>
      <c r="J83" s="5"/>
      <c r="K83" s="5"/>
      <c r="L83" s="38"/>
    </row>
    <row r="84" spans="1:12" ht="15.75" customHeight="1" x14ac:dyDescent="0.25">
      <c r="A84" s="35"/>
      <c r="B84" s="36"/>
      <c r="C84" s="37"/>
      <c r="D84" s="37"/>
      <c r="E84" s="37"/>
      <c r="F84" s="37"/>
      <c r="H84" s="54"/>
      <c r="I84" s="5"/>
      <c r="J84" s="5"/>
      <c r="K84" s="5"/>
      <c r="L84" s="38"/>
    </row>
    <row r="85" spans="1:12" ht="15.75" customHeight="1" x14ac:dyDescent="0.25">
      <c r="A85" s="35"/>
      <c r="B85" s="36"/>
      <c r="C85" s="37"/>
      <c r="D85" s="37"/>
      <c r="E85" s="37"/>
      <c r="F85" s="37"/>
      <c r="H85" s="54"/>
      <c r="I85" s="5"/>
      <c r="J85" s="5"/>
      <c r="K85" s="5"/>
      <c r="L85" s="38"/>
    </row>
    <row r="86" spans="1:12" ht="15.75" customHeight="1" x14ac:dyDescent="0.25">
      <c r="A86" s="35"/>
      <c r="B86" s="36"/>
      <c r="C86" s="37"/>
      <c r="D86" s="37"/>
      <c r="E86" s="37"/>
      <c r="F86" s="37"/>
      <c r="H86" s="54"/>
      <c r="I86" s="5"/>
      <c r="J86" s="5"/>
      <c r="K86" s="5"/>
      <c r="L86" s="38"/>
    </row>
    <row r="87" spans="1:12" ht="15.75" customHeight="1" x14ac:dyDescent="0.25">
      <c r="A87" s="35"/>
      <c r="B87" s="36"/>
      <c r="C87" s="37"/>
      <c r="D87" s="37"/>
      <c r="E87" s="37"/>
      <c r="F87" s="37"/>
      <c r="H87" s="54"/>
      <c r="I87" s="5"/>
      <c r="J87" s="5"/>
      <c r="K87" s="5"/>
      <c r="L87" s="38"/>
    </row>
    <row r="88" spans="1:12" ht="15.75" customHeight="1" x14ac:dyDescent="0.25">
      <c r="A88" s="35"/>
      <c r="B88" s="36"/>
      <c r="C88" s="37"/>
      <c r="D88" s="37"/>
      <c r="E88" s="37"/>
      <c r="F88" s="37"/>
      <c r="H88" s="54"/>
      <c r="I88" s="5"/>
      <c r="J88" s="5"/>
      <c r="K88" s="5"/>
      <c r="L88" s="38"/>
    </row>
    <row r="89" spans="1:12" ht="15.75" customHeight="1" x14ac:dyDescent="0.25">
      <c r="A89" s="35"/>
      <c r="B89" s="36"/>
      <c r="C89" s="37"/>
      <c r="D89" s="37"/>
      <c r="E89" s="37"/>
      <c r="F89" s="37"/>
      <c r="H89" s="54"/>
      <c r="I89" s="5"/>
      <c r="J89" s="5"/>
      <c r="K89" s="5"/>
      <c r="L89" s="38"/>
    </row>
    <row r="90" spans="1:12" ht="15.75" customHeight="1" x14ac:dyDescent="0.25">
      <c r="A90" s="35"/>
      <c r="B90" s="36"/>
      <c r="C90" s="37"/>
      <c r="D90" s="37"/>
      <c r="E90" s="37"/>
      <c r="F90" s="37"/>
      <c r="H90" s="54"/>
      <c r="I90" s="5"/>
      <c r="J90" s="5"/>
      <c r="K90" s="5"/>
      <c r="L90" s="38"/>
    </row>
    <row r="91" spans="1:12" ht="15.75" customHeight="1" x14ac:dyDescent="0.25">
      <c r="A91" s="35"/>
      <c r="B91" s="36"/>
      <c r="C91" s="37"/>
      <c r="D91" s="37"/>
      <c r="E91" s="37"/>
      <c r="F91" s="37"/>
      <c r="H91" s="54"/>
      <c r="I91" s="5"/>
      <c r="J91" s="5"/>
      <c r="K91" s="5"/>
      <c r="L91" s="38"/>
    </row>
    <row r="92" spans="1:12" ht="15.75" customHeight="1" x14ac:dyDescent="0.25">
      <c r="A92" s="35"/>
      <c r="B92" s="36"/>
      <c r="C92" s="37"/>
      <c r="D92" s="37"/>
      <c r="E92" s="37"/>
      <c r="F92" s="37"/>
      <c r="H92" s="54"/>
      <c r="I92" s="5"/>
      <c r="J92" s="5"/>
      <c r="K92" s="5"/>
      <c r="L92" s="38"/>
    </row>
    <row r="93" spans="1:12" ht="15.75" customHeight="1" x14ac:dyDescent="0.25">
      <c r="A93" s="35"/>
      <c r="B93" s="36"/>
      <c r="C93" s="37"/>
      <c r="D93" s="37"/>
      <c r="E93" s="37"/>
      <c r="F93" s="37"/>
      <c r="H93" s="54"/>
      <c r="I93" s="5"/>
      <c r="J93" s="5"/>
      <c r="K93" s="5"/>
      <c r="L93" s="38"/>
    </row>
    <row r="94" spans="1:12" ht="15.75" customHeight="1" x14ac:dyDescent="0.25">
      <c r="A94" s="35"/>
      <c r="B94" s="36"/>
      <c r="C94" s="37"/>
      <c r="D94" s="37"/>
      <c r="E94" s="37"/>
      <c r="F94" s="37"/>
      <c r="H94" s="54"/>
      <c r="I94" s="5"/>
      <c r="J94" s="5"/>
      <c r="K94" s="5"/>
      <c r="L94" s="38"/>
    </row>
    <row r="95" spans="1:12" ht="15.75" customHeight="1" x14ac:dyDescent="0.25">
      <c r="A95" s="35"/>
      <c r="B95" s="36"/>
      <c r="C95" s="37"/>
      <c r="D95" s="37"/>
      <c r="E95" s="37"/>
      <c r="F95" s="37"/>
      <c r="H95" s="54"/>
      <c r="I95" s="5"/>
      <c r="J95" s="5"/>
      <c r="K95" s="5"/>
      <c r="L95" s="38"/>
    </row>
    <row r="96" spans="1:12" ht="15.75" customHeight="1" x14ac:dyDescent="0.25">
      <c r="A96" s="35"/>
      <c r="B96" s="36"/>
      <c r="C96" s="37"/>
      <c r="D96" s="37"/>
      <c r="E96" s="37"/>
      <c r="F96" s="37"/>
      <c r="H96" s="54"/>
      <c r="I96" s="5"/>
      <c r="J96" s="5"/>
      <c r="K96" s="5"/>
      <c r="L96" s="38"/>
    </row>
    <row r="97" spans="1:12" ht="15.75" customHeight="1" x14ac:dyDescent="0.25">
      <c r="A97" s="35"/>
      <c r="B97" s="36"/>
      <c r="C97" s="37"/>
      <c r="D97" s="37"/>
      <c r="E97" s="37"/>
      <c r="F97" s="37"/>
      <c r="H97" s="54"/>
      <c r="I97" s="5"/>
      <c r="J97" s="5"/>
      <c r="K97" s="5"/>
      <c r="L97" s="38"/>
    </row>
    <row r="98" spans="1:12" ht="15.75" customHeight="1" x14ac:dyDescent="0.25">
      <c r="A98" s="35"/>
      <c r="B98" s="36"/>
      <c r="C98" s="37"/>
      <c r="D98" s="37"/>
      <c r="E98" s="37"/>
      <c r="F98" s="37"/>
      <c r="H98" s="54"/>
      <c r="I98" s="5"/>
      <c r="J98" s="5"/>
      <c r="K98" s="5"/>
      <c r="L98" s="38"/>
    </row>
    <row r="99" spans="1:12" ht="15.75" customHeight="1" x14ac:dyDescent="0.25">
      <c r="A99" s="35"/>
      <c r="B99" s="36"/>
      <c r="C99" s="37"/>
      <c r="D99" s="37"/>
      <c r="E99" s="37"/>
      <c r="F99" s="37"/>
      <c r="H99" s="54"/>
      <c r="I99" s="5"/>
      <c r="J99" s="5"/>
      <c r="K99" s="5"/>
      <c r="L99" s="38"/>
    </row>
    <row r="100" spans="1:12" ht="15.75" customHeight="1" x14ac:dyDescent="0.25">
      <c r="A100" s="35"/>
      <c r="B100" s="36"/>
      <c r="C100" s="37"/>
      <c r="D100" s="37"/>
      <c r="E100" s="37"/>
      <c r="F100" s="37"/>
      <c r="H100" s="54"/>
      <c r="I100" s="5"/>
      <c r="J100" s="5"/>
      <c r="K100" s="5"/>
      <c r="L100" s="38"/>
    </row>
    <row r="101" spans="1:12" ht="15.75" customHeight="1" x14ac:dyDescent="0.25">
      <c r="A101" s="35"/>
      <c r="B101" s="36"/>
      <c r="C101" s="37"/>
      <c r="D101" s="37"/>
      <c r="E101" s="37"/>
      <c r="F101" s="37"/>
      <c r="H101" s="54"/>
      <c r="I101" s="5"/>
      <c r="J101" s="5"/>
      <c r="K101" s="5"/>
      <c r="L101" s="38"/>
    </row>
    <row r="102" spans="1:12" ht="15.75" customHeight="1" x14ac:dyDescent="0.25">
      <c r="A102" s="35"/>
      <c r="B102" s="36"/>
      <c r="C102" s="37"/>
      <c r="D102" s="37"/>
      <c r="E102" s="37"/>
      <c r="F102" s="37"/>
      <c r="H102" s="54"/>
      <c r="I102" s="5"/>
      <c r="J102" s="5"/>
      <c r="K102" s="5"/>
      <c r="L102" s="38"/>
    </row>
    <row r="103" spans="1:12" ht="15.75" customHeight="1" x14ac:dyDescent="0.25">
      <c r="A103" s="35"/>
      <c r="B103" s="36"/>
      <c r="C103" s="37"/>
      <c r="D103" s="37"/>
      <c r="E103" s="37"/>
      <c r="F103" s="37"/>
      <c r="H103" s="54"/>
      <c r="I103" s="5"/>
      <c r="J103" s="5"/>
      <c r="K103" s="5"/>
      <c r="L103" s="38"/>
    </row>
    <row r="104" spans="1:12" ht="15.75" customHeight="1" x14ac:dyDescent="0.25">
      <c r="A104" s="35"/>
      <c r="B104" s="36"/>
      <c r="C104" s="37"/>
      <c r="D104" s="37"/>
      <c r="E104" s="37"/>
      <c r="F104" s="37"/>
      <c r="H104" s="54"/>
      <c r="I104" s="5"/>
      <c r="J104" s="5"/>
      <c r="K104" s="5"/>
      <c r="L104" s="38"/>
    </row>
    <row r="105" spans="1:12" ht="15.75" customHeight="1" x14ac:dyDescent="0.25">
      <c r="A105" s="35"/>
      <c r="B105" s="36"/>
      <c r="C105" s="37"/>
      <c r="D105" s="37"/>
      <c r="E105" s="37"/>
      <c r="F105" s="37"/>
      <c r="H105" s="54"/>
      <c r="I105" s="5"/>
      <c r="J105" s="5"/>
      <c r="K105" s="5"/>
      <c r="L105" s="38"/>
    </row>
    <row r="106" spans="1:12" ht="15.75" customHeight="1" x14ac:dyDescent="0.25">
      <c r="A106" s="35"/>
      <c r="B106" s="36"/>
      <c r="C106" s="37"/>
      <c r="D106" s="37"/>
      <c r="E106" s="37"/>
      <c r="F106" s="37"/>
      <c r="H106" s="54"/>
      <c r="I106" s="5"/>
      <c r="J106" s="5"/>
      <c r="K106" s="5"/>
      <c r="L106" s="38"/>
    </row>
    <row r="107" spans="1:12" ht="15.75" customHeight="1" x14ac:dyDescent="0.25">
      <c r="A107" s="35"/>
      <c r="B107" s="36"/>
      <c r="C107" s="37"/>
      <c r="D107" s="37"/>
      <c r="E107" s="37"/>
      <c r="F107" s="37"/>
      <c r="H107" s="54"/>
      <c r="I107" s="5"/>
      <c r="J107" s="5"/>
      <c r="K107" s="5"/>
      <c r="L107" s="38"/>
    </row>
    <row r="108" spans="1:12" ht="15.75" customHeight="1" x14ac:dyDescent="0.25">
      <c r="A108" s="35"/>
      <c r="B108" s="36"/>
      <c r="C108" s="37"/>
      <c r="D108" s="37"/>
      <c r="E108" s="37"/>
      <c r="F108" s="37"/>
      <c r="H108" s="54"/>
      <c r="I108" s="5"/>
      <c r="J108" s="5"/>
      <c r="K108" s="5"/>
      <c r="L108" s="38"/>
    </row>
    <row r="109" spans="1:12" ht="15.75" customHeight="1" x14ac:dyDescent="0.25">
      <c r="A109" s="35"/>
      <c r="B109" s="36"/>
      <c r="C109" s="37"/>
      <c r="D109" s="37"/>
      <c r="E109" s="37"/>
      <c r="F109" s="37"/>
      <c r="H109" s="54"/>
      <c r="I109" s="5"/>
      <c r="J109" s="5"/>
      <c r="K109" s="5"/>
      <c r="L109" s="38"/>
    </row>
    <row r="110" spans="1:12" ht="15.75" customHeight="1" x14ac:dyDescent="0.25">
      <c r="A110" s="35"/>
      <c r="B110" s="36"/>
      <c r="C110" s="37"/>
      <c r="D110" s="37"/>
      <c r="E110" s="37"/>
      <c r="F110" s="37"/>
      <c r="H110" s="54"/>
      <c r="I110" s="5"/>
      <c r="J110" s="5"/>
      <c r="K110" s="5"/>
      <c r="L110" s="38"/>
    </row>
    <row r="111" spans="1:12" ht="15.75" customHeight="1" x14ac:dyDescent="0.25">
      <c r="A111" s="35"/>
      <c r="B111" s="36"/>
      <c r="C111" s="37"/>
      <c r="D111" s="37"/>
      <c r="E111" s="37"/>
      <c r="F111" s="37"/>
      <c r="H111" s="54"/>
      <c r="I111" s="5"/>
      <c r="J111" s="5"/>
      <c r="K111" s="5"/>
      <c r="L111" s="38"/>
    </row>
    <row r="112" spans="1:12" ht="15.75" customHeight="1" x14ac:dyDescent="0.25">
      <c r="A112" s="35"/>
      <c r="B112" s="36"/>
      <c r="C112" s="37"/>
      <c r="D112" s="37"/>
      <c r="E112" s="37"/>
      <c r="F112" s="37"/>
      <c r="H112" s="54"/>
      <c r="I112" s="5"/>
      <c r="J112" s="5"/>
      <c r="K112" s="5"/>
      <c r="L112" s="38"/>
    </row>
    <row r="113" spans="1:12" ht="15.75" customHeight="1" x14ac:dyDescent="0.25">
      <c r="A113" s="35"/>
      <c r="B113" s="36"/>
      <c r="C113" s="37"/>
      <c r="D113" s="37"/>
      <c r="E113" s="37"/>
      <c r="F113" s="37"/>
      <c r="H113" s="54"/>
      <c r="I113" s="5"/>
      <c r="J113" s="5"/>
      <c r="K113" s="5"/>
      <c r="L113" s="38"/>
    </row>
    <row r="114" spans="1:12" ht="15.75" customHeight="1" x14ac:dyDescent="0.25">
      <c r="A114" s="35"/>
      <c r="B114" s="36"/>
      <c r="C114" s="37"/>
      <c r="D114" s="37"/>
      <c r="E114" s="37"/>
      <c r="F114" s="37"/>
      <c r="H114" s="54"/>
      <c r="I114" s="5"/>
      <c r="J114" s="5"/>
      <c r="K114" s="5"/>
      <c r="L114" s="38"/>
    </row>
    <row r="115" spans="1:12" ht="15.75" customHeight="1" x14ac:dyDescent="0.25">
      <c r="A115" s="35"/>
      <c r="B115" s="36"/>
      <c r="C115" s="37"/>
      <c r="D115" s="37"/>
      <c r="E115" s="37"/>
      <c r="F115" s="37"/>
      <c r="H115" s="54"/>
      <c r="I115" s="5"/>
      <c r="J115" s="5"/>
      <c r="K115" s="5"/>
      <c r="L115" s="38"/>
    </row>
    <row r="116" spans="1:12" ht="15.75" customHeight="1" x14ac:dyDescent="0.25">
      <c r="A116" s="35"/>
      <c r="B116" s="36"/>
      <c r="C116" s="37"/>
      <c r="D116" s="37"/>
      <c r="E116" s="37"/>
      <c r="F116" s="37"/>
      <c r="H116" s="54"/>
      <c r="I116" s="5"/>
      <c r="J116" s="5"/>
      <c r="K116" s="5"/>
      <c r="L116" s="38"/>
    </row>
    <row r="117" spans="1:12" ht="15.75" customHeight="1" x14ac:dyDescent="0.25">
      <c r="A117" s="35"/>
      <c r="B117" s="36"/>
      <c r="C117" s="37"/>
      <c r="D117" s="37"/>
      <c r="E117" s="37"/>
      <c r="F117" s="37"/>
      <c r="H117" s="54"/>
      <c r="I117" s="5"/>
      <c r="J117" s="5"/>
      <c r="K117" s="5"/>
      <c r="L117" s="38"/>
    </row>
    <row r="118" spans="1:12" ht="15.75" customHeight="1" x14ac:dyDescent="0.25">
      <c r="A118" s="35"/>
      <c r="B118" s="36"/>
      <c r="C118" s="37"/>
      <c r="D118" s="37"/>
      <c r="E118" s="37"/>
      <c r="F118" s="37"/>
      <c r="H118" s="54"/>
      <c r="I118" s="5"/>
      <c r="J118" s="5"/>
      <c r="K118" s="5"/>
      <c r="L118" s="38"/>
    </row>
    <row r="119" spans="1:12" ht="15.75" customHeight="1" x14ac:dyDescent="0.25">
      <c r="A119" s="35"/>
      <c r="B119" s="36"/>
      <c r="C119" s="37"/>
      <c r="D119" s="37"/>
      <c r="E119" s="37"/>
      <c r="F119" s="37"/>
      <c r="H119" s="54"/>
      <c r="I119" s="5"/>
      <c r="J119" s="5"/>
      <c r="K119" s="5"/>
      <c r="L119" s="38"/>
    </row>
    <row r="120" spans="1:12" ht="15.75" customHeight="1" x14ac:dyDescent="0.25">
      <c r="A120" s="35"/>
      <c r="B120" s="36"/>
      <c r="C120" s="37"/>
      <c r="D120" s="37"/>
      <c r="E120" s="37"/>
      <c r="F120" s="37"/>
      <c r="H120" s="54"/>
      <c r="I120" s="5"/>
      <c r="J120" s="5"/>
      <c r="K120" s="5"/>
      <c r="L120" s="38"/>
    </row>
    <row r="121" spans="1:12" ht="15.75" customHeight="1" x14ac:dyDescent="0.25">
      <c r="A121" s="35"/>
      <c r="B121" s="36"/>
      <c r="C121" s="37"/>
      <c r="D121" s="37"/>
      <c r="E121" s="37"/>
      <c r="F121" s="37"/>
      <c r="H121" s="54"/>
      <c r="I121" s="5"/>
      <c r="J121" s="5"/>
      <c r="K121" s="5"/>
      <c r="L121" s="38"/>
    </row>
    <row r="122" spans="1:12" ht="15.75" customHeight="1" x14ac:dyDescent="0.25">
      <c r="A122" s="35"/>
      <c r="B122" s="36"/>
      <c r="C122" s="37"/>
      <c r="D122" s="37"/>
      <c r="E122" s="37"/>
      <c r="F122" s="37"/>
      <c r="H122" s="54"/>
      <c r="I122" s="5"/>
      <c r="J122" s="5"/>
      <c r="K122" s="5"/>
      <c r="L122" s="38"/>
    </row>
    <row r="123" spans="1:12" ht="15.75" customHeight="1" x14ac:dyDescent="0.25">
      <c r="A123" s="35"/>
      <c r="B123" s="36"/>
      <c r="C123" s="37"/>
      <c r="D123" s="37"/>
      <c r="E123" s="37"/>
      <c r="F123" s="37"/>
      <c r="H123" s="54"/>
      <c r="I123" s="5"/>
      <c r="J123" s="5"/>
      <c r="K123" s="5"/>
      <c r="L123" s="38"/>
    </row>
    <row r="124" spans="1:12" ht="15.75" customHeight="1" x14ac:dyDescent="0.25">
      <c r="A124" s="35"/>
      <c r="B124" s="36"/>
      <c r="C124" s="37"/>
      <c r="D124" s="37"/>
      <c r="E124" s="37"/>
      <c r="F124" s="37"/>
      <c r="H124" s="54"/>
      <c r="I124" s="5"/>
      <c r="J124" s="5"/>
      <c r="K124" s="5"/>
      <c r="L124" s="38"/>
    </row>
    <row r="125" spans="1:12" ht="15.75" customHeight="1" x14ac:dyDescent="0.25">
      <c r="A125" s="35"/>
      <c r="B125" s="36"/>
      <c r="C125" s="37"/>
      <c r="D125" s="37"/>
      <c r="E125" s="37"/>
      <c r="F125" s="37"/>
      <c r="H125" s="54"/>
      <c r="I125" s="5"/>
      <c r="J125" s="5"/>
      <c r="K125" s="5"/>
      <c r="L125" s="38"/>
    </row>
    <row r="126" spans="1:12" ht="15.75" customHeight="1" x14ac:dyDescent="0.25">
      <c r="A126" s="35"/>
      <c r="B126" s="36"/>
      <c r="C126" s="37"/>
      <c r="D126" s="37"/>
      <c r="E126" s="37"/>
      <c r="F126" s="37"/>
      <c r="H126" s="54"/>
      <c r="I126" s="5"/>
      <c r="J126" s="5"/>
      <c r="K126" s="5"/>
      <c r="L126" s="38"/>
    </row>
    <row r="127" spans="1:12" ht="15.75" customHeight="1" x14ac:dyDescent="0.25">
      <c r="A127" s="35"/>
      <c r="B127" s="36"/>
      <c r="C127" s="37"/>
      <c r="D127" s="37"/>
      <c r="E127" s="37"/>
      <c r="F127" s="37"/>
      <c r="H127" s="54"/>
      <c r="I127" s="5"/>
      <c r="J127" s="5"/>
      <c r="K127" s="5"/>
      <c r="L127" s="38"/>
    </row>
    <row r="128" spans="1:12" ht="15.75" customHeight="1" x14ac:dyDescent="0.25">
      <c r="A128" s="35"/>
      <c r="B128" s="36"/>
      <c r="C128" s="37"/>
      <c r="D128" s="37"/>
      <c r="E128" s="37"/>
      <c r="F128" s="37"/>
      <c r="H128" s="54"/>
      <c r="I128" s="5"/>
      <c r="J128" s="5"/>
      <c r="K128" s="5"/>
      <c r="L128" s="38"/>
    </row>
    <row r="129" spans="1:12" ht="15.75" customHeight="1" x14ac:dyDescent="0.25">
      <c r="A129" s="35"/>
      <c r="B129" s="36"/>
      <c r="C129" s="37"/>
      <c r="D129" s="37"/>
      <c r="E129" s="37"/>
      <c r="F129" s="37"/>
      <c r="H129" s="54"/>
      <c r="I129" s="5"/>
      <c r="J129" s="5"/>
      <c r="K129" s="5"/>
      <c r="L129" s="38"/>
    </row>
    <row r="130" spans="1:12" ht="15.75" customHeight="1" x14ac:dyDescent="0.25">
      <c r="A130" s="35"/>
      <c r="B130" s="36"/>
      <c r="C130" s="37"/>
      <c r="D130" s="37"/>
      <c r="E130" s="37"/>
      <c r="F130" s="37"/>
      <c r="H130" s="54"/>
      <c r="I130" s="5"/>
      <c r="J130" s="5"/>
      <c r="K130" s="5"/>
      <c r="L130" s="38"/>
    </row>
    <row r="131" spans="1:12" ht="15.75" customHeight="1" x14ac:dyDescent="0.25">
      <c r="A131" s="35"/>
      <c r="B131" s="36"/>
      <c r="C131" s="37"/>
      <c r="D131" s="37"/>
      <c r="E131" s="37"/>
      <c r="F131" s="37"/>
      <c r="H131" s="54"/>
      <c r="I131" s="5"/>
      <c r="J131" s="5"/>
      <c r="K131" s="5"/>
      <c r="L131" s="38"/>
    </row>
    <row r="132" spans="1:12" ht="15.75" customHeight="1" x14ac:dyDescent="0.25">
      <c r="A132" s="35"/>
      <c r="B132" s="36"/>
      <c r="C132" s="37"/>
      <c r="D132" s="37"/>
      <c r="E132" s="37"/>
      <c r="F132" s="37"/>
      <c r="H132" s="54"/>
      <c r="I132" s="5"/>
      <c r="J132" s="5"/>
      <c r="K132" s="5"/>
      <c r="L132" s="38"/>
    </row>
    <row r="133" spans="1:12" ht="15.75" customHeight="1" x14ac:dyDescent="0.25">
      <c r="A133" s="35"/>
      <c r="B133" s="36"/>
      <c r="C133" s="37"/>
      <c r="D133" s="37"/>
      <c r="E133" s="37"/>
      <c r="F133" s="37"/>
      <c r="H133" s="54"/>
      <c r="I133" s="5"/>
      <c r="J133" s="5"/>
      <c r="K133" s="5"/>
      <c r="L133" s="38"/>
    </row>
    <row r="134" spans="1:12" ht="15.75" customHeight="1" x14ac:dyDescent="0.25">
      <c r="A134" s="35"/>
      <c r="B134" s="36"/>
      <c r="C134" s="37"/>
      <c r="D134" s="37"/>
      <c r="E134" s="37"/>
      <c r="F134" s="37"/>
      <c r="H134" s="54"/>
      <c r="I134" s="5"/>
      <c r="J134" s="5"/>
      <c r="K134" s="5"/>
      <c r="L134" s="38"/>
    </row>
    <row r="135" spans="1:12" ht="15.75" customHeight="1" x14ac:dyDescent="0.25">
      <c r="A135" s="35"/>
      <c r="B135" s="36"/>
      <c r="C135" s="37"/>
      <c r="D135" s="37"/>
      <c r="E135" s="37"/>
      <c r="F135" s="37"/>
      <c r="H135" s="54"/>
      <c r="I135" s="5"/>
      <c r="J135" s="5"/>
      <c r="K135" s="5"/>
      <c r="L135" s="38"/>
    </row>
    <row r="136" spans="1:12" ht="15.75" customHeight="1" x14ac:dyDescent="0.25">
      <c r="A136" s="35"/>
      <c r="B136" s="36"/>
      <c r="C136" s="37"/>
      <c r="D136" s="37"/>
      <c r="E136" s="37"/>
      <c r="F136" s="37"/>
      <c r="H136" s="54"/>
      <c r="I136" s="5"/>
      <c r="J136" s="5"/>
      <c r="K136" s="5"/>
      <c r="L136" s="38"/>
    </row>
    <row r="137" spans="1:12" ht="15.75" customHeight="1" x14ac:dyDescent="0.25">
      <c r="A137" s="35"/>
      <c r="B137" s="36"/>
      <c r="C137" s="37"/>
      <c r="D137" s="37"/>
      <c r="E137" s="37"/>
      <c r="F137" s="37"/>
      <c r="H137" s="54"/>
      <c r="I137" s="5"/>
      <c r="J137" s="5"/>
      <c r="K137" s="5"/>
      <c r="L137" s="38"/>
    </row>
    <row r="138" spans="1:12" ht="15.75" customHeight="1" x14ac:dyDescent="0.25">
      <c r="A138" s="35"/>
      <c r="B138" s="36"/>
      <c r="C138" s="37"/>
      <c r="D138" s="37"/>
      <c r="E138" s="37"/>
      <c r="F138" s="37"/>
      <c r="H138" s="54"/>
      <c r="I138" s="5"/>
      <c r="J138" s="5"/>
      <c r="K138" s="5"/>
      <c r="L138" s="38"/>
    </row>
    <row r="139" spans="1:12" ht="15.75" customHeight="1" x14ac:dyDescent="0.25">
      <c r="A139" s="35"/>
      <c r="B139" s="36"/>
      <c r="C139" s="37"/>
      <c r="D139" s="37"/>
      <c r="E139" s="37"/>
      <c r="F139" s="37"/>
      <c r="H139" s="54"/>
      <c r="I139" s="5"/>
      <c r="J139" s="5"/>
      <c r="K139" s="5"/>
      <c r="L139" s="38"/>
    </row>
    <row r="140" spans="1:12" ht="15.75" customHeight="1" x14ac:dyDescent="0.25">
      <c r="A140" s="35"/>
      <c r="B140" s="36"/>
      <c r="C140" s="37"/>
      <c r="D140" s="37"/>
      <c r="E140" s="37"/>
      <c r="F140" s="37"/>
      <c r="H140" s="54"/>
      <c r="I140" s="5"/>
      <c r="J140" s="5"/>
      <c r="K140" s="5"/>
      <c r="L140" s="38"/>
    </row>
    <row r="141" spans="1:12" ht="15.75" customHeight="1" x14ac:dyDescent="0.25">
      <c r="A141" s="35"/>
      <c r="B141" s="36"/>
      <c r="C141" s="37"/>
      <c r="D141" s="37"/>
      <c r="E141" s="37"/>
      <c r="F141" s="37"/>
      <c r="H141" s="54"/>
      <c r="I141" s="5"/>
      <c r="J141" s="5"/>
      <c r="K141" s="5"/>
      <c r="L141" s="38"/>
    </row>
    <row r="142" spans="1:12" ht="15.75" customHeight="1" x14ac:dyDescent="0.25">
      <c r="A142" s="35"/>
      <c r="B142" s="36"/>
      <c r="C142" s="37"/>
      <c r="D142" s="37"/>
      <c r="E142" s="37"/>
      <c r="F142" s="37"/>
      <c r="H142" s="54"/>
      <c r="I142" s="5"/>
      <c r="J142" s="5"/>
      <c r="K142" s="5"/>
      <c r="L142" s="38"/>
    </row>
    <row r="143" spans="1:12" ht="15.75" customHeight="1" x14ac:dyDescent="0.25">
      <c r="A143" s="35"/>
      <c r="B143" s="36"/>
      <c r="C143" s="37"/>
      <c r="D143" s="37"/>
      <c r="E143" s="37"/>
      <c r="F143" s="37"/>
      <c r="H143" s="54"/>
      <c r="I143" s="5"/>
      <c r="J143" s="5"/>
      <c r="K143" s="5"/>
      <c r="L143" s="38"/>
    </row>
    <row r="144" spans="1:12" ht="15.75" customHeight="1" x14ac:dyDescent="0.25">
      <c r="A144" s="35"/>
      <c r="B144" s="36"/>
      <c r="C144" s="37"/>
      <c r="D144" s="37"/>
      <c r="E144" s="37"/>
      <c r="F144" s="37"/>
      <c r="H144" s="54"/>
      <c r="I144" s="5"/>
      <c r="J144" s="5"/>
      <c r="K144" s="5"/>
      <c r="L144" s="38"/>
    </row>
    <row r="145" spans="1:12" ht="15.75" customHeight="1" x14ac:dyDescent="0.25">
      <c r="A145" s="35"/>
      <c r="B145" s="36"/>
      <c r="C145" s="37"/>
      <c r="D145" s="37"/>
      <c r="E145" s="37"/>
      <c r="F145" s="37"/>
      <c r="H145" s="54"/>
      <c r="I145" s="5"/>
      <c r="J145" s="5"/>
      <c r="K145" s="5"/>
      <c r="L145" s="38"/>
    </row>
    <row r="146" spans="1:12" ht="15.75" customHeight="1" x14ac:dyDescent="0.25">
      <c r="A146" s="35"/>
      <c r="B146" s="36"/>
      <c r="C146" s="37"/>
      <c r="D146" s="37"/>
      <c r="E146" s="37"/>
      <c r="F146" s="37"/>
      <c r="H146" s="54"/>
      <c r="I146" s="5"/>
      <c r="J146" s="5"/>
      <c r="K146" s="5"/>
      <c r="L146" s="38"/>
    </row>
    <row r="147" spans="1:12" ht="15.75" customHeight="1" x14ac:dyDescent="0.25">
      <c r="A147" s="35"/>
      <c r="B147" s="36"/>
      <c r="C147" s="37"/>
      <c r="D147" s="37"/>
      <c r="E147" s="37"/>
      <c r="F147" s="37"/>
      <c r="H147" s="54"/>
      <c r="I147" s="5"/>
      <c r="J147" s="5"/>
      <c r="K147" s="5"/>
      <c r="L147" s="38"/>
    </row>
    <row r="148" spans="1:12" ht="15.75" customHeight="1" x14ac:dyDescent="0.25">
      <c r="A148" s="35"/>
      <c r="B148" s="36"/>
      <c r="C148" s="37"/>
      <c r="D148" s="37"/>
      <c r="E148" s="37"/>
      <c r="F148" s="37"/>
      <c r="H148" s="54"/>
      <c r="I148" s="5"/>
      <c r="J148" s="5"/>
      <c r="K148" s="5"/>
      <c r="L148" s="38"/>
    </row>
    <row r="149" spans="1:12" ht="15.75" customHeight="1" x14ac:dyDescent="0.25">
      <c r="A149" s="35"/>
      <c r="B149" s="36"/>
      <c r="C149" s="37"/>
      <c r="D149" s="37"/>
      <c r="E149" s="37"/>
      <c r="F149" s="37"/>
      <c r="H149" s="54"/>
      <c r="I149" s="5"/>
      <c r="J149" s="5"/>
      <c r="K149" s="5"/>
      <c r="L149" s="38"/>
    </row>
    <row r="150" spans="1:12" ht="15.75" customHeight="1" x14ac:dyDescent="0.25">
      <c r="A150" s="35"/>
      <c r="B150" s="36"/>
      <c r="C150" s="37"/>
      <c r="D150" s="37"/>
      <c r="E150" s="37"/>
      <c r="F150" s="37"/>
      <c r="H150" s="54"/>
      <c r="I150" s="5"/>
      <c r="J150" s="5"/>
      <c r="K150" s="5"/>
      <c r="L150" s="38"/>
    </row>
    <row r="151" spans="1:12" ht="15.75" customHeight="1" x14ac:dyDescent="0.25">
      <c r="A151" s="35"/>
      <c r="B151" s="36"/>
      <c r="C151" s="37"/>
      <c r="D151" s="37"/>
      <c r="E151" s="37"/>
      <c r="F151" s="37"/>
      <c r="H151" s="54"/>
      <c r="I151" s="5"/>
      <c r="J151" s="5"/>
      <c r="K151" s="5"/>
      <c r="L151" s="38"/>
    </row>
    <row r="152" spans="1:12" ht="15.75" customHeight="1" x14ac:dyDescent="0.25">
      <c r="A152" s="35"/>
      <c r="B152" s="36"/>
      <c r="C152" s="37"/>
      <c r="D152" s="37"/>
      <c r="E152" s="37"/>
      <c r="F152" s="37"/>
      <c r="H152" s="54"/>
      <c r="I152" s="5"/>
      <c r="J152" s="5"/>
      <c r="K152" s="5"/>
      <c r="L152" s="38"/>
    </row>
    <row r="153" spans="1:12" ht="15.75" customHeight="1" x14ac:dyDescent="0.25">
      <c r="A153" s="35"/>
      <c r="B153" s="36"/>
      <c r="C153" s="37"/>
      <c r="D153" s="37"/>
      <c r="E153" s="37"/>
      <c r="F153" s="37"/>
      <c r="H153" s="54"/>
      <c r="I153" s="5"/>
      <c r="J153" s="5"/>
      <c r="K153" s="5"/>
      <c r="L153" s="38"/>
    </row>
    <row r="154" spans="1:12" ht="15.75" customHeight="1" x14ac:dyDescent="0.25">
      <c r="A154" s="35"/>
      <c r="B154" s="36"/>
      <c r="C154" s="37"/>
      <c r="D154" s="37"/>
      <c r="E154" s="37"/>
      <c r="F154" s="37"/>
      <c r="H154" s="54"/>
      <c r="I154" s="5"/>
      <c r="J154" s="5"/>
      <c r="K154" s="5"/>
      <c r="L154" s="38"/>
    </row>
    <row r="155" spans="1:12" ht="15.75" customHeight="1" x14ac:dyDescent="0.25">
      <c r="A155" s="35"/>
      <c r="B155" s="36"/>
      <c r="C155" s="37"/>
      <c r="D155" s="37"/>
      <c r="E155" s="37"/>
      <c r="F155" s="37"/>
      <c r="H155" s="54"/>
      <c r="I155" s="5"/>
      <c r="J155" s="5"/>
      <c r="K155" s="5"/>
      <c r="L155" s="38"/>
    </row>
    <row r="156" spans="1:12" ht="15.75" customHeight="1" x14ac:dyDescent="0.25">
      <c r="A156" s="35"/>
      <c r="B156" s="36"/>
      <c r="C156" s="37"/>
      <c r="D156" s="37"/>
      <c r="E156" s="37"/>
      <c r="F156" s="37"/>
      <c r="H156" s="54"/>
      <c r="I156" s="5"/>
      <c r="J156" s="5"/>
      <c r="K156" s="5"/>
      <c r="L156" s="38"/>
    </row>
    <row r="157" spans="1:12" ht="15.75" customHeight="1" x14ac:dyDescent="0.25">
      <c r="A157" s="35"/>
      <c r="B157" s="36"/>
      <c r="C157" s="37"/>
      <c r="D157" s="37"/>
      <c r="E157" s="37"/>
      <c r="F157" s="37"/>
      <c r="H157" s="54"/>
      <c r="I157" s="5"/>
      <c r="J157" s="5"/>
      <c r="K157" s="5"/>
      <c r="L157" s="38"/>
    </row>
    <row r="158" spans="1:12" ht="15.75" customHeight="1" x14ac:dyDescent="0.25">
      <c r="A158" s="35"/>
      <c r="B158" s="36"/>
      <c r="C158" s="37"/>
      <c r="D158" s="37"/>
      <c r="E158" s="37"/>
      <c r="F158" s="37"/>
      <c r="H158" s="54"/>
      <c r="I158" s="5"/>
      <c r="J158" s="5"/>
      <c r="K158" s="5"/>
      <c r="L158" s="38"/>
    </row>
    <row r="159" spans="1:12" ht="15.75" customHeight="1" x14ac:dyDescent="0.25">
      <c r="A159" s="35"/>
      <c r="B159" s="36"/>
      <c r="C159" s="37"/>
      <c r="D159" s="37"/>
      <c r="E159" s="37"/>
      <c r="F159" s="37"/>
      <c r="H159" s="54"/>
      <c r="I159" s="5"/>
      <c r="J159" s="5"/>
      <c r="K159" s="5"/>
      <c r="L159" s="38"/>
    </row>
    <row r="160" spans="1:12" ht="15.75" customHeight="1" x14ac:dyDescent="0.25">
      <c r="A160" s="35"/>
      <c r="B160" s="36"/>
      <c r="C160" s="37"/>
      <c r="D160" s="37"/>
      <c r="E160" s="37"/>
      <c r="F160" s="37"/>
      <c r="H160" s="54"/>
      <c r="I160" s="5"/>
      <c r="J160" s="5"/>
      <c r="K160" s="5"/>
      <c r="L160" s="38"/>
    </row>
    <row r="161" spans="1:12" ht="15.75" customHeight="1" x14ac:dyDescent="0.25">
      <c r="A161" s="35"/>
      <c r="B161" s="36"/>
      <c r="C161" s="37"/>
      <c r="D161" s="37"/>
      <c r="E161" s="37"/>
      <c r="F161" s="37"/>
      <c r="H161" s="54"/>
      <c r="I161" s="5"/>
      <c r="J161" s="5"/>
      <c r="K161" s="5"/>
      <c r="L161" s="38"/>
    </row>
    <row r="162" spans="1:12" ht="15.75" customHeight="1" x14ac:dyDescent="0.25">
      <c r="A162" s="35"/>
      <c r="B162" s="36"/>
      <c r="C162" s="37"/>
      <c r="D162" s="37"/>
      <c r="E162" s="37"/>
      <c r="F162" s="37"/>
      <c r="H162" s="54"/>
      <c r="I162" s="5"/>
      <c r="J162" s="5"/>
      <c r="K162" s="5"/>
      <c r="L162" s="38"/>
    </row>
    <row r="163" spans="1:12" ht="15.75" customHeight="1" x14ac:dyDescent="0.25">
      <c r="A163" s="35"/>
      <c r="B163" s="36"/>
      <c r="C163" s="37"/>
      <c r="D163" s="37"/>
      <c r="E163" s="37"/>
      <c r="F163" s="37"/>
      <c r="H163" s="54"/>
      <c r="I163" s="5"/>
      <c r="J163" s="5"/>
      <c r="K163" s="5"/>
      <c r="L163" s="38"/>
    </row>
    <row r="164" spans="1:12" ht="15.75" customHeight="1" x14ac:dyDescent="0.25">
      <c r="A164" s="35"/>
      <c r="B164" s="36"/>
      <c r="C164" s="37"/>
      <c r="D164" s="37"/>
      <c r="E164" s="37"/>
      <c r="F164" s="37"/>
      <c r="H164" s="54"/>
      <c r="I164" s="5"/>
      <c r="J164" s="5"/>
      <c r="K164" s="5"/>
      <c r="L164" s="38"/>
    </row>
    <row r="165" spans="1:12" ht="15.75" customHeight="1" x14ac:dyDescent="0.25">
      <c r="A165" s="35"/>
      <c r="B165" s="36"/>
      <c r="C165" s="37"/>
      <c r="D165" s="37"/>
      <c r="E165" s="37"/>
      <c r="F165" s="37"/>
      <c r="H165" s="54"/>
      <c r="I165" s="5"/>
      <c r="J165" s="5"/>
      <c r="K165" s="5"/>
      <c r="L165" s="38"/>
    </row>
    <row r="166" spans="1:12" ht="15.75" customHeight="1" x14ac:dyDescent="0.25">
      <c r="A166" s="35"/>
      <c r="B166" s="36"/>
      <c r="C166" s="37"/>
      <c r="D166" s="37"/>
      <c r="E166" s="37"/>
      <c r="F166" s="37"/>
      <c r="H166" s="54"/>
      <c r="I166" s="5"/>
      <c r="J166" s="5"/>
      <c r="K166" s="5"/>
      <c r="L166" s="38"/>
    </row>
    <row r="167" spans="1:12" ht="15.75" customHeight="1" x14ac:dyDescent="0.25">
      <c r="A167" s="35"/>
      <c r="B167" s="36"/>
      <c r="C167" s="37"/>
      <c r="D167" s="37"/>
      <c r="E167" s="37"/>
      <c r="F167" s="37"/>
      <c r="H167" s="54"/>
      <c r="I167" s="5"/>
      <c r="J167" s="5"/>
      <c r="K167" s="5"/>
      <c r="L167" s="38"/>
    </row>
    <row r="168" spans="1:12" ht="15.75" customHeight="1" x14ac:dyDescent="0.25">
      <c r="A168" s="35"/>
      <c r="B168" s="36"/>
      <c r="C168" s="37"/>
      <c r="D168" s="37"/>
      <c r="E168" s="37"/>
      <c r="F168" s="37"/>
      <c r="H168" s="54"/>
      <c r="I168" s="5"/>
      <c r="J168" s="5"/>
      <c r="K168" s="5"/>
      <c r="L168" s="38"/>
    </row>
    <row r="169" spans="1:12" ht="15.75" customHeight="1" x14ac:dyDescent="0.25">
      <c r="A169" s="35"/>
      <c r="B169" s="36"/>
      <c r="C169" s="37"/>
      <c r="D169" s="37"/>
      <c r="E169" s="37"/>
      <c r="F169" s="37"/>
      <c r="H169" s="54"/>
      <c r="I169" s="5"/>
      <c r="J169" s="5"/>
      <c r="K169" s="5"/>
      <c r="L169" s="38"/>
    </row>
    <row r="170" spans="1:12" ht="15.75" customHeight="1" x14ac:dyDescent="0.25">
      <c r="A170" s="35"/>
      <c r="B170" s="36"/>
      <c r="C170" s="37"/>
      <c r="D170" s="37"/>
      <c r="E170" s="37"/>
      <c r="F170" s="37"/>
      <c r="H170" s="54"/>
      <c r="I170" s="5"/>
      <c r="J170" s="5"/>
      <c r="K170" s="5"/>
      <c r="L170" s="38"/>
    </row>
    <row r="171" spans="1:12" ht="15.75" customHeight="1" x14ac:dyDescent="0.25">
      <c r="A171" s="35"/>
      <c r="B171" s="36"/>
      <c r="C171" s="37"/>
      <c r="D171" s="37"/>
      <c r="E171" s="37"/>
      <c r="F171" s="37"/>
      <c r="H171" s="54"/>
      <c r="I171" s="5"/>
      <c r="J171" s="5"/>
      <c r="K171" s="5"/>
      <c r="L171" s="38"/>
    </row>
    <row r="172" spans="1:12" ht="15.75" customHeight="1" x14ac:dyDescent="0.25">
      <c r="A172" s="35"/>
      <c r="B172" s="36"/>
      <c r="C172" s="37"/>
      <c r="D172" s="37"/>
      <c r="E172" s="37"/>
      <c r="F172" s="37"/>
      <c r="H172" s="54"/>
      <c r="I172" s="5"/>
      <c r="J172" s="5"/>
      <c r="K172" s="5"/>
      <c r="L172" s="38"/>
    </row>
    <row r="173" spans="1:12" ht="15.75" customHeight="1" x14ac:dyDescent="0.25">
      <c r="A173" s="35"/>
      <c r="B173" s="36"/>
      <c r="C173" s="37"/>
      <c r="D173" s="37"/>
      <c r="E173" s="37"/>
      <c r="F173" s="37"/>
      <c r="H173" s="54"/>
      <c r="I173" s="5"/>
      <c r="J173" s="5"/>
      <c r="K173" s="5"/>
      <c r="L173" s="38"/>
    </row>
    <row r="174" spans="1:12" ht="15.75" customHeight="1" x14ac:dyDescent="0.25">
      <c r="A174" s="35"/>
      <c r="B174" s="36"/>
      <c r="C174" s="37"/>
      <c r="D174" s="37"/>
      <c r="E174" s="37"/>
      <c r="F174" s="37"/>
      <c r="H174" s="54"/>
      <c r="I174" s="5"/>
      <c r="J174" s="5"/>
      <c r="K174" s="5"/>
      <c r="L174" s="38"/>
    </row>
    <row r="175" spans="1:12" ht="15.75" customHeight="1" x14ac:dyDescent="0.25">
      <c r="A175" s="35"/>
      <c r="B175" s="36"/>
      <c r="C175" s="37"/>
      <c r="D175" s="37"/>
      <c r="E175" s="37"/>
      <c r="F175" s="37"/>
      <c r="H175" s="54"/>
      <c r="I175" s="5"/>
      <c r="J175" s="5"/>
      <c r="K175" s="5"/>
      <c r="L175" s="38"/>
    </row>
    <row r="176" spans="1:12" ht="15.75" customHeight="1" x14ac:dyDescent="0.25">
      <c r="A176" s="35"/>
      <c r="B176" s="36"/>
      <c r="C176" s="37"/>
      <c r="D176" s="37"/>
      <c r="E176" s="37"/>
      <c r="F176" s="37"/>
      <c r="H176" s="54"/>
      <c r="I176" s="5"/>
      <c r="J176" s="5"/>
      <c r="K176" s="5"/>
      <c r="L176" s="38"/>
    </row>
    <row r="177" spans="1:12" ht="15.75" customHeight="1" x14ac:dyDescent="0.25">
      <c r="A177" s="35"/>
      <c r="B177" s="36"/>
      <c r="C177" s="37"/>
      <c r="D177" s="37"/>
      <c r="E177" s="37"/>
      <c r="F177" s="37"/>
      <c r="H177" s="54"/>
      <c r="I177" s="5"/>
      <c r="J177" s="5"/>
      <c r="K177" s="5"/>
      <c r="L177" s="38"/>
    </row>
    <row r="178" spans="1:12" ht="15.75" customHeight="1" x14ac:dyDescent="0.25">
      <c r="A178" s="35"/>
      <c r="B178" s="36"/>
      <c r="C178" s="37"/>
      <c r="D178" s="37"/>
      <c r="E178" s="37"/>
      <c r="F178" s="37"/>
      <c r="H178" s="54"/>
      <c r="I178" s="5"/>
      <c r="J178" s="5"/>
      <c r="K178" s="5"/>
      <c r="L178" s="38"/>
    </row>
    <row r="179" spans="1:12" ht="15.75" customHeight="1" x14ac:dyDescent="0.25">
      <c r="A179" s="35"/>
      <c r="B179" s="36"/>
      <c r="C179" s="37"/>
      <c r="D179" s="37"/>
      <c r="E179" s="37"/>
      <c r="F179" s="37"/>
      <c r="H179" s="54"/>
      <c r="I179" s="5"/>
      <c r="J179" s="5"/>
      <c r="K179" s="5"/>
      <c r="L179" s="38"/>
    </row>
    <row r="180" spans="1:12" ht="15.75" customHeight="1" x14ac:dyDescent="0.25">
      <c r="A180" s="35"/>
      <c r="B180" s="36"/>
      <c r="C180" s="37"/>
      <c r="D180" s="37"/>
      <c r="E180" s="37"/>
      <c r="F180" s="37"/>
      <c r="H180" s="54"/>
      <c r="I180" s="5"/>
      <c r="J180" s="5"/>
      <c r="K180" s="5"/>
      <c r="L180" s="38"/>
    </row>
    <row r="181" spans="1:12" ht="15.75" customHeight="1" x14ac:dyDescent="0.25">
      <c r="A181" s="35"/>
      <c r="B181" s="36"/>
      <c r="C181" s="37"/>
      <c r="D181" s="37"/>
      <c r="E181" s="37"/>
      <c r="F181" s="37"/>
      <c r="H181" s="54"/>
      <c r="I181" s="5"/>
      <c r="J181" s="5"/>
      <c r="K181" s="5"/>
      <c r="L181" s="38"/>
    </row>
    <row r="182" spans="1:12" ht="15.75" customHeight="1" x14ac:dyDescent="0.25">
      <c r="A182" s="35"/>
      <c r="B182" s="36"/>
      <c r="C182" s="37"/>
      <c r="D182" s="37"/>
      <c r="E182" s="37"/>
      <c r="F182" s="37"/>
      <c r="H182" s="54"/>
      <c r="I182" s="5"/>
      <c r="J182" s="5"/>
      <c r="K182" s="5"/>
      <c r="L182" s="38"/>
    </row>
    <row r="183" spans="1:12" ht="15.75" customHeight="1" x14ac:dyDescent="0.25">
      <c r="A183" s="35"/>
      <c r="B183" s="36"/>
      <c r="C183" s="37"/>
      <c r="D183" s="37"/>
      <c r="E183" s="37"/>
      <c r="F183" s="37"/>
      <c r="H183" s="54"/>
      <c r="I183" s="5"/>
      <c r="J183" s="5"/>
      <c r="K183" s="5"/>
      <c r="L183" s="38"/>
    </row>
    <row r="184" spans="1:12" ht="15.75" customHeight="1" x14ac:dyDescent="0.25">
      <c r="A184" s="35"/>
      <c r="B184" s="36"/>
      <c r="C184" s="37"/>
      <c r="D184" s="37"/>
      <c r="E184" s="37"/>
      <c r="F184" s="37"/>
      <c r="H184" s="54"/>
      <c r="I184" s="5"/>
      <c r="J184" s="5"/>
      <c r="K184" s="5"/>
      <c r="L184" s="38"/>
    </row>
    <row r="185" spans="1:12" ht="15.75" customHeight="1" x14ac:dyDescent="0.25">
      <c r="A185" s="35"/>
      <c r="B185" s="36"/>
      <c r="C185" s="37"/>
      <c r="D185" s="37"/>
      <c r="E185" s="37"/>
      <c r="F185" s="37"/>
      <c r="H185" s="54"/>
      <c r="I185" s="5"/>
      <c r="J185" s="5"/>
      <c r="K185" s="5"/>
      <c r="L185" s="38"/>
    </row>
    <row r="186" spans="1:12" ht="15.75" customHeight="1" x14ac:dyDescent="0.25">
      <c r="A186" s="35"/>
      <c r="B186" s="36"/>
      <c r="C186" s="37"/>
      <c r="D186" s="37"/>
      <c r="E186" s="37"/>
      <c r="F186" s="37"/>
      <c r="H186" s="54"/>
      <c r="I186" s="5"/>
      <c r="J186" s="5"/>
      <c r="K186" s="5"/>
      <c r="L186" s="38"/>
    </row>
    <row r="187" spans="1:12" ht="15.75" customHeight="1" x14ac:dyDescent="0.25">
      <c r="A187" s="35"/>
      <c r="B187" s="36"/>
      <c r="C187" s="37"/>
      <c r="D187" s="37"/>
      <c r="E187" s="37"/>
      <c r="F187" s="37"/>
      <c r="H187" s="54"/>
      <c r="I187" s="5"/>
      <c r="J187" s="5"/>
      <c r="K187" s="5"/>
      <c r="L187" s="38"/>
    </row>
    <row r="188" spans="1:12" ht="15.75" customHeight="1" x14ac:dyDescent="0.25">
      <c r="A188" s="35"/>
      <c r="B188" s="36"/>
      <c r="C188" s="37"/>
      <c r="D188" s="37"/>
      <c r="E188" s="37"/>
      <c r="F188" s="37"/>
      <c r="H188" s="54"/>
      <c r="I188" s="5"/>
      <c r="J188" s="5"/>
      <c r="K188" s="5"/>
      <c r="L188" s="38"/>
    </row>
    <row r="189" spans="1:12" ht="15.75" customHeight="1" x14ac:dyDescent="0.25">
      <c r="A189" s="35"/>
      <c r="B189" s="36"/>
      <c r="C189" s="37"/>
      <c r="D189" s="37"/>
      <c r="E189" s="37"/>
      <c r="F189" s="37"/>
      <c r="H189" s="54"/>
      <c r="I189" s="5"/>
      <c r="J189" s="5"/>
      <c r="K189" s="5"/>
      <c r="L189" s="38"/>
    </row>
    <row r="190" spans="1:12" ht="15.75" customHeight="1" x14ac:dyDescent="0.25">
      <c r="A190" s="35"/>
      <c r="B190" s="36"/>
      <c r="C190" s="37"/>
      <c r="D190" s="37"/>
      <c r="E190" s="37"/>
      <c r="F190" s="37"/>
      <c r="H190" s="54"/>
      <c r="I190" s="5"/>
      <c r="J190" s="5"/>
      <c r="K190" s="5"/>
      <c r="L190" s="38"/>
    </row>
    <row r="191" spans="1:12" ht="15.75" customHeight="1" x14ac:dyDescent="0.25">
      <c r="A191" s="35"/>
      <c r="B191" s="36"/>
      <c r="C191" s="37"/>
      <c r="D191" s="37"/>
      <c r="E191" s="37"/>
      <c r="F191" s="37"/>
      <c r="H191" s="54"/>
      <c r="I191" s="5"/>
      <c r="J191" s="5"/>
      <c r="K191" s="5"/>
      <c r="L191" s="38"/>
    </row>
    <row r="192" spans="1:12" ht="15.75" customHeight="1" x14ac:dyDescent="0.25">
      <c r="A192" s="35"/>
      <c r="B192" s="36"/>
      <c r="C192" s="37"/>
      <c r="D192" s="37"/>
      <c r="E192" s="37"/>
      <c r="F192" s="37"/>
      <c r="H192" s="54"/>
      <c r="I192" s="5"/>
      <c r="J192" s="5"/>
      <c r="K192" s="5"/>
      <c r="L192" s="38"/>
    </row>
    <row r="193" spans="1:12" ht="15.75" customHeight="1" x14ac:dyDescent="0.25">
      <c r="A193" s="35"/>
      <c r="B193" s="36"/>
      <c r="C193" s="37"/>
      <c r="D193" s="37"/>
      <c r="E193" s="37"/>
      <c r="F193" s="37"/>
      <c r="H193" s="54"/>
      <c r="I193" s="5"/>
      <c r="J193" s="5"/>
      <c r="K193" s="5"/>
      <c r="L193" s="38"/>
    </row>
    <row r="194" spans="1:12" ht="15.75" customHeight="1" x14ac:dyDescent="0.25">
      <c r="A194" s="35"/>
      <c r="B194" s="36"/>
      <c r="C194" s="37"/>
      <c r="D194" s="37"/>
      <c r="E194" s="37"/>
      <c r="F194" s="37"/>
      <c r="H194" s="54"/>
      <c r="I194" s="5"/>
      <c r="J194" s="5"/>
      <c r="K194" s="5"/>
      <c r="L194" s="38"/>
    </row>
    <row r="195" spans="1:12" ht="15.75" customHeight="1" x14ac:dyDescent="0.25">
      <c r="A195" s="35"/>
      <c r="B195" s="36"/>
      <c r="C195" s="37"/>
      <c r="D195" s="37"/>
      <c r="E195" s="37"/>
      <c r="F195" s="37"/>
      <c r="H195" s="54"/>
      <c r="I195" s="5"/>
      <c r="J195" s="5"/>
      <c r="K195" s="5"/>
      <c r="L195" s="38"/>
    </row>
    <row r="196" spans="1:12" ht="15.75" customHeight="1" x14ac:dyDescent="0.25">
      <c r="A196" s="35"/>
      <c r="B196" s="36"/>
      <c r="C196" s="37"/>
      <c r="D196" s="37"/>
      <c r="E196" s="37"/>
      <c r="F196" s="37"/>
      <c r="H196" s="54"/>
      <c r="I196" s="5"/>
      <c r="J196" s="5"/>
      <c r="K196" s="5"/>
      <c r="L196" s="38"/>
    </row>
    <row r="197" spans="1:12" ht="15.75" customHeight="1" x14ac:dyDescent="0.25">
      <c r="A197" s="35"/>
      <c r="B197" s="36"/>
      <c r="C197" s="37"/>
      <c r="D197" s="37"/>
      <c r="E197" s="37"/>
      <c r="F197" s="37"/>
      <c r="H197" s="54"/>
      <c r="I197" s="5"/>
      <c r="J197" s="5"/>
      <c r="K197" s="5"/>
      <c r="L197" s="38"/>
    </row>
    <row r="198" spans="1:12" ht="15.75" customHeight="1" x14ac:dyDescent="0.25">
      <c r="A198" s="35"/>
      <c r="B198" s="36"/>
      <c r="C198" s="37"/>
      <c r="D198" s="37"/>
      <c r="E198" s="37"/>
      <c r="F198" s="37"/>
      <c r="H198" s="54"/>
      <c r="I198" s="5"/>
      <c r="J198" s="5"/>
      <c r="K198" s="5"/>
      <c r="L198" s="38"/>
    </row>
    <row r="199" spans="1:12" ht="15.75" customHeight="1" x14ac:dyDescent="0.25">
      <c r="A199" s="35"/>
      <c r="B199" s="36"/>
      <c r="C199" s="37"/>
      <c r="D199" s="37"/>
      <c r="E199" s="37"/>
      <c r="F199" s="37"/>
      <c r="H199" s="54"/>
      <c r="I199" s="5"/>
      <c r="J199" s="5"/>
      <c r="K199" s="5"/>
      <c r="L199" s="38"/>
    </row>
    <row r="200" spans="1:12" ht="15.75" customHeight="1" x14ac:dyDescent="0.25">
      <c r="A200" s="35"/>
      <c r="B200" s="36"/>
      <c r="C200" s="37"/>
      <c r="D200" s="37"/>
      <c r="E200" s="37"/>
      <c r="F200" s="37"/>
      <c r="H200" s="54"/>
      <c r="I200" s="5"/>
      <c r="J200" s="5"/>
      <c r="K200" s="5"/>
      <c r="L200" s="38"/>
    </row>
    <row r="201" spans="1:12" ht="15.75" customHeight="1" x14ac:dyDescent="0.25">
      <c r="A201" s="35"/>
      <c r="B201" s="36"/>
      <c r="C201" s="37"/>
      <c r="D201" s="37"/>
      <c r="E201" s="37"/>
      <c r="F201" s="37"/>
      <c r="H201" s="54"/>
      <c r="I201" s="5"/>
      <c r="J201" s="5"/>
      <c r="K201" s="5"/>
      <c r="L201" s="38"/>
    </row>
    <row r="202" spans="1:12" ht="15.75" customHeight="1" x14ac:dyDescent="0.25">
      <c r="A202" s="35"/>
      <c r="B202" s="36"/>
      <c r="C202" s="37"/>
      <c r="D202" s="37"/>
      <c r="E202" s="37"/>
      <c r="F202" s="37"/>
      <c r="H202" s="54"/>
      <c r="I202" s="5"/>
      <c r="J202" s="5"/>
      <c r="K202" s="5"/>
      <c r="L202" s="38"/>
    </row>
    <row r="203" spans="1:12" ht="15.75" customHeight="1" x14ac:dyDescent="0.25">
      <c r="A203" s="35"/>
      <c r="B203" s="36"/>
      <c r="C203" s="37"/>
      <c r="D203" s="37"/>
      <c r="E203" s="37"/>
      <c r="F203" s="37"/>
      <c r="H203" s="54"/>
      <c r="I203" s="5"/>
      <c r="J203" s="5"/>
      <c r="K203" s="5"/>
      <c r="L203" s="38"/>
    </row>
    <row r="204" spans="1:12" ht="15.75" customHeight="1" x14ac:dyDescent="0.25">
      <c r="A204" s="35"/>
      <c r="B204" s="36"/>
      <c r="C204" s="37"/>
      <c r="D204" s="37"/>
      <c r="E204" s="37"/>
      <c r="F204" s="37"/>
      <c r="H204" s="54"/>
      <c r="I204" s="5"/>
      <c r="J204" s="5"/>
      <c r="K204" s="5"/>
      <c r="L204" s="38"/>
    </row>
    <row r="205" spans="1:12" ht="15.75" customHeight="1" x14ac:dyDescent="0.25">
      <c r="A205" s="35"/>
      <c r="B205" s="36"/>
      <c r="C205" s="37"/>
      <c r="D205" s="37"/>
      <c r="E205" s="37"/>
      <c r="F205" s="37"/>
      <c r="H205" s="54"/>
      <c r="I205" s="5"/>
      <c r="J205" s="5"/>
      <c r="K205" s="5"/>
      <c r="L205" s="38"/>
    </row>
    <row r="206" spans="1:12" ht="15.75" customHeight="1" x14ac:dyDescent="0.25">
      <c r="A206" s="35"/>
      <c r="B206" s="36"/>
      <c r="C206" s="37"/>
      <c r="D206" s="37"/>
      <c r="E206" s="37"/>
      <c r="F206" s="37"/>
      <c r="H206" s="54"/>
      <c r="I206" s="5"/>
      <c r="J206" s="5"/>
      <c r="K206" s="5"/>
      <c r="L206" s="38"/>
    </row>
    <row r="207" spans="1:12" ht="15.75" customHeight="1" x14ac:dyDescent="0.25">
      <c r="A207" s="35"/>
      <c r="B207" s="36"/>
      <c r="C207" s="37"/>
      <c r="D207" s="37"/>
      <c r="E207" s="37"/>
      <c r="F207" s="37"/>
      <c r="H207" s="54"/>
      <c r="I207" s="5"/>
      <c r="J207" s="5"/>
      <c r="K207" s="5"/>
      <c r="L207" s="38"/>
    </row>
    <row r="208" spans="1:12" ht="15.75" customHeight="1" x14ac:dyDescent="0.25">
      <c r="A208" s="35"/>
      <c r="B208" s="36"/>
      <c r="C208" s="37"/>
      <c r="D208" s="37"/>
      <c r="E208" s="37"/>
      <c r="F208" s="37"/>
      <c r="H208" s="54"/>
      <c r="I208" s="5"/>
      <c r="J208" s="5"/>
      <c r="K208" s="5"/>
      <c r="L208" s="38"/>
    </row>
    <row r="209" spans="1:12" ht="15.75" customHeight="1" x14ac:dyDescent="0.25">
      <c r="A209" s="35"/>
      <c r="B209" s="36"/>
      <c r="C209" s="37"/>
      <c r="D209" s="37"/>
      <c r="E209" s="37"/>
      <c r="F209" s="37"/>
      <c r="H209" s="54"/>
      <c r="I209" s="5"/>
      <c r="J209" s="5"/>
      <c r="K209" s="5"/>
      <c r="L209" s="38"/>
    </row>
    <row r="210" spans="1:12" ht="15.75" customHeight="1" x14ac:dyDescent="0.25">
      <c r="A210" s="35"/>
      <c r="B210" s="36"/>
      <c r="C210" s="37"/>
      <c r="D210" s="37"/>
      <c r="E210" s="37"/>
      <c r="F210" s="37"/>
      <c r="H210" s="54"/>
      <c r="I210" s="5"/>
      <c r="J210" s="5"/>
      <c r="K210" s="5"/>
      <c r="L210" s="38"/>
    </row>
    <row r="211" spans="1:12" ht="15.75" customHeight="1" x14ac:dyDescent="0.25">
      <c r="H211" s="54"/>
      <c r="I211" s="5"/>
      <c r="J211" s="5"/>
      <c r="K211" s="5"/>
      <c r="L211" s="38"/>
    </row>
    <row r="212" spans="1:12" ht="15.75" customHeight="1" x14ac:dyDescent="0.25">
      <c r="H212" s="54"/>
      <c r="I212" s="5"/>
      <c r="J212" s="5"/>
      <c r="K212" s="5"/>
      <c r="L212" s="38"/>
    </row>
    <row r="213" spans="1:12" ht="15.75" customHeight="1" x14ac:dyDescent="0.25">
      <c r="H213" s="54"/>
      <c r="I213" s="5"/>
      <c r="J213" s="5"/>
      <c r="K213" s="5"/>
      <c r="L213" s="38"/>
    </row>
    <row r="214" spans="1:12" ht="15.75" customHeight="1" x14ac:dyDescent="0.25">
      <c r="H214" s="54"/>
      <c r="I214" s="5"/>
      <c r="J214" s="5"/>
      <c r="K214" s="5"/>
      <c r="L214" s="38"/>
    </row>
    <row r="215" spans="1:12" ht="15.75" customHeight="1" x14ac:dyDescent="0.25">
      <c r="H215" s="54"/>
      <c r="I215" s="5"/>
      <c r="J215" s="5"/>
      <c r="K215" s="5"/>
      <c r="L215" s="38"/>
    </row>
    <row r="216" spans="1:12" ht="15.75" customHeight="1" x14ac:dyDescent="0.25">
      <c r="H216" s="54"/>
      <c r="I216" s="5"/>
      <c r="J216" s="5"/>
      <c r="K216" s="5"/>
      <c r="L216" s="38"/>
    </row>
    <row r="217" spans="1:12" ht="15.75" customHeight="1" x14ac:dyDescent="0.25">
      <c r="H217" s="54"/>
      <c r="I217" s="5"/>
      <c r="J217" s="5"/>
      <c r="K217" s="5"/>
      <c r="L217" s="38"/>
    </row>
    <row r="218" spans="1:12" ht="15.75" customHeight="1" x14ac:dyDescent="0.25">
      <c r="H218" s="54"/>
      <c r="I218" s="5"/>
      <c r="J218" s="5"/>
      <c r="K218" s="5"/>
      <c r="L218" s="38"/>
    </row>
    <row r="219" spans="1:12" ht="15.75" customHeight="1" x14ac:dyDescent="0.25">
      <c r="H219" s="54"/>
      <c r="I219" s="5"/>
      <c r="J219" s="5"/>
      <c r="K219" s="5"/>
      <c r="L219" s="38"/>
    </row>
    <row r="220" spans="1:12" ht="15.75" customHeight="1" x14ac:dyDescent="0.25">
      <c r="H220" s="54"/>
      <c r="I220" s="5"/>
      <c r="J220" s="5"/>
      <c r="K220" s="5"/>
      <c r="L220" s="38"/>
    </row>
    <row r="221" spans="1:12" ht="15.75" customHeight="1" x14ac:dyDescent="0.25">
      <c r="H221" s="54"/>
      <c r="I221" s="5"/>
      <c r="J221" s="5"/>
      <c r="K221" s="5"/>
      <c r="L221" s="38"/>
    </row>
    <row r="222" spans="1:12" ht="15.75" customHeight="1" x14ac:dyDescent="0.25">
      <c r="H222" s="54"/>
      <c r="I222" s="5"/>
      <c r="J222" s="5"/>
      <c r="K222" s="5"/>
      <c r="L222" s="38"/>
    </row>
    <row r="223" spans="1:12" ht="15.75" customHeight="1" x14ac:dyDescent="0.25">
      <c r="H223" s="54"/>
      <c r="I223" s="5"/>
      <c r="J223" s="5"/>
      <c r="K223" s="5"/>
      <c r="L223" s="38"/>
    </row>
    <row r="224" spans="1:12" ht="15.75" customHeight="1" x14ac:dyDescent="0.25">
      <c r="H224" s="54"/>
      <c r="I224" s="5"/>
      <c r="J224" s="5"/>
      <c r="K224" s="5"/>
      <c r="L224" s="38"/>
    </row>
    <row r="225" spans="8:12" ht="15.75" customHeight="1" x14ac:dyDescent="0.25">
      <c r="H225" s="54"/>
      <c r="I225" s="5"/>
      <c r="J225" s="5"/>
      <c r="K225" s="5"/>
      <c r="L225" s="38"/>
    </row>
    <row r="226" spans="8:12" ht="15.75" customHeight="1" x14ac:dyDescent="0.25">
      <c r="H226" s="54"/>
      <c r="I226" s="5"/>
      <c r="J226" s="5"/>
      <c r="K226" s="5"/>
      <c r="L226" s="38"/>
    </row>
    <row r="227" spans="8:12" ht="15.75" customHeight="1" x14ac:dyDescent="0.25">
      <c r="H227" s="54"/>
      <c r="I227" s="5"/>
      <c r="J227" s="5"/>
      <c r="K227" s="5"/>
      <c r="L227" s="38"/>
    </row>
    <row r="228" spans="8:12" ht="15.75" customHeight="1" x14ac:dyDescent="0.25">
      <c r="H228" s="54"/>
      <c r="I228" s="5"/>
      <c r="J228" s="5"/>
      <c r="K228" s="5"/>
      <c r="L228" s="38"/>
    </row>
    <row r="229" spans="8:12" ht="15.75" customHeight="1" x14ac:dyDescent="0.25">
      <c r="H229" s="54"/>
      <c r="I229" s="5"/>
      <c r="J229" s="5"/>
      <c r="K229" s="5"/>
      <c r="L229" s="38"/>
    </row>
    <row r="230" spans="8:12" ht="15.75" customHeight="1" x14ac:dyDescent="0.25">
      <c r="H230" s="54"/>
      <c r="I230" s="5"/>
      <c r="J230" s="5"/>
      <c r="K230" s="5"/>
      <c r="L230" s="38"/>
    </row>
    <row r="231" spans="8:12" ht="15.75" customHeight="1" x14ac:dyDescent="0.25">
      <c r="H231" s="54"/>
      <c r="I231" s="5"/>
      <c r="J231" s="5"/>
      <c r="K231" s="5"/>
      <c r="L231" s="38"/>
    </row>
    <row r="232" spans="8:12" ht="15.75" customHeight="1" x14ac:dyDescent="0.25">
      <c r="H232" s="54"/>
      <c r="I232" s="5"/>
      <c r="J232" s="5"/>
      <c r="K232" s="5"/>
      <c r="L232" s="38"/>
    </row>
    <row r="233" spans="8:12" ht="15.75" customHeight="1" x14ac:dyDescent="0.25">
      <c r="H233" s="54"/>
      <c r="I233" s="5"/>
      <c r="J233" s="5"/>
      <c r="K233" s="5"/>
      <c r="L233" s="38"/>
    </row>
    <row r="234" spans="8:12" ht="15.75" customHeight="1" x14ac:dyDescent="0.25">
      <c r="H234" s="54"/>
      <c r="I234" s="5"/>
      <c r="J234" s="5"/>
      <c r="K234" s="5"/>
      <c r="L234" s="38"/>
    </row>
    <row r="235" spans="8:12" ht="15.75" customHeight="1" x14ac:dyDescent="0.25">
      <c r="H235" s="54"/>
      <c r="I235" s="5"/>
      <c r="J235" s="5"/>
      <c r="K235" s="5"/>
      <c r="L235" s="38"/>
    </row>
    <row r="236" spans="8:12" ht="15.75" customHeight="1" x14ac:dyDescent="0.25">
      <c r="H236" s="54"/>
      <c r="I236" s="5"/>
      <c r="J236" s="5"/>
      <c r="K236" s="5"/>
      <c r="L236" s="38"/>
    </row>
    <row r="237" spans="8:12" ht="15.75" customHeight="1" x14ac:dyDescent="0.25">
      <c r="H237" s="54"/>
      <c r="I237" s="5"/>
      <c r="J237" s="5"/>
      <c r="K237" s="5"/>
      <c r="L237" s="38"/>
    </row>
    <row r="238" spans="8:12" ht="15.75" customHeight="1" x14ac:dyDescent="0.25">
      <c r="H238" s="54"/>
      <c r="I238" s="5"/>
      <c r="J238" s="5"/>
      <c r="K238" s="5"/>
      <c r="L238" s="38"/>
    </row>
    <row r="239" spans="8:12" ht="15.75" customHeight="1" x14ac:dyDescent="0.25">
      <c r="H239" s="54"/>
      <c r="I239" s="5"/>
      <c r="J239" s="5"/>
      <c r="K239" s="5"/>
      <c r="L239" s="38"/>
    </row>
    <row r="240" spans="8:12" ht="15.75" customHeight="1" x14ac:dyDescent="0.25">
      <c r="H240" s="54"/>
      <c r="I240" s="5"/>
      <c r="J240" s="5"/>
      <c r="K240" s="5"/>
      <c r="L240" s="38"/>
    </row>
    <row r="241" spans="8:12" ht="15.75" customHeight="1" x14ac:dyDescent="0.25">
      <c r="H241" s="54"/>
      <c r="I241" s="5"/>
      <c r="J241" s="5"/>
      <c r="K241" s="5"/>
      <c r="L241" s="38"/>
    </row>
    <row r="242" spans="8:12" ht="15.75" customHeight="1" x14ac:dyDescent="0.25">
      <c r="H242" s="54"/>
      <c r="I242" s="5"/>
      <c r="J242" s="5"/>
      <c r="K242" s="5"/>
      <c r="L242" s="38"/>
    </row>
    <row r="243" spans="8:12" ht="15.75" customHeight="1" x14ac:dyDescent="0.25">
      <c r="H243" s="54"/>
      <c r="I243" s="5"/>
      <c r="J243" s="5"/>
      <c r="K243" s="5"/>
      <c r="L243" s="38"/>
    </row>
    <row r="244" spans="8:12" ht="15.75" customHeight="1" x14ac:dyDescent="0.25">
      <c r="H244" s="54"/>
      <c r="I244" s="5"/>
      <c r="J244" s="5"/>
      <c r="K244" s="5"/>
      <c r="L244" s="38"/>
    </row>
    <row r="245" spans="8:12" ht="15.75" customHeight="1" x14ac:dyDescent="0.25">
      <c r="H245" s="54"/>
      <c r="I245" s="5"/>
      <c r="J245" s="5"/>
      <c r="K245" s="5"/>
      <c r="L245" s="38"/>
    </row>
    <row r="246" spans="8:12" ht="15.75" customHeight="1" x14ac:dyDescent="0.25">
      <c r="H246" s="54"/>
      <c r="I246" s="5"/>
      <c r="J246" s="5"/>
      <c r="K246" s="5"/>
      <c r="L246" s="38"/>
    </row>
    <row r="247" spans="8:12" ht="15.75" customHeight="1" x14ac:dyDescent="0.25">
      <c r="H247" s="54"/>
      <c r="I247" s="5"/>
      <c r="J247" s="5"/>
      <c r="K247" s="5"/>
      <c r="L247" s="38"/>
    </row>
    <row r="248" spans="8:12" ht="15.75" customHeight="1" x14ac:dyDescent="0.25">
      <c r="H248" s="54"/>
      <c r="I248" s="5"/>
      <c r="J248" s="5"/>
      <c r="K248" s="5"/>
      <c r="L248" s="38"/>
    </row>
    <row r="249" spans="8:12" ht="15.75" customHeight="1" x14ac:dyDescent="0.25">
      <c r="H249" s="54"/>
      <c r="I249" s="5"/>
      <c r="J249" s="5"/>
      <c r="K249" s="5"/>
      <c r="L249" s="38"/>
    </row>
    <row r="250" spans="8:12" ht="15.75" customHeight="1" x14ac:dyDescent="0.25">
      <c r="H250" s="54"/>
      <c r="I250" s="5"/>
      <c r="J250" s="5"/>
      <c r="K250" s="5"/>
      <c r="L250" s="38"/>
    </row>
    <row r="251" spans="8:12" ht="15.75" customHeight="1" x14ac:dyDescent="0.25">
      <c r="H251" s="54"/>
      <c r="I251" s="5"/>
      <c r="J251" s="5"/>
      <c r="K251" s="5"/>
      <c r="L251" s="38"/>
    </row>
    <row r="252" spans="8:12" ht="15.75" customHeight="1" x14ac:dyDescent="0.25">
      <c r="H252" s="54"/>
      <c r="I252" s="5"/>
      <c r="J252" s="5"/>
      <c r="K252" s="5"/>
      <c r="L252" s="38"/>
    </row>
    <row r="253" spans="8:12" ht="15.75" customHeight="1" x14ac:dyDescent="0.25">
      <c r="H253" s="54"/>
      <c r="I253" s="5"/>
      <c r="J253" s="5"/>
      <c r="K253" s="5"/>
      <c r="L253" s="38"/>
    </row>
    <row r="254" spans="8:12" ht="15.75" customHeight="1" x14ac:dyDescent="0.25">
      <c r="H254" s="54"/>
      <c r="I254" s="5"/>
      <c r="J254" s="5"/>
      <c r="K254" s="5"/>
      <c r="L254" s="38"/>
    </row>
    <row r="255" spans="8:12" ht="15.75" customHeight="1" x14ac:dyDescent="0.25">
      <c r="H255" s="54"/>
      <c r="I255" s="5"/>
      <c r="J255" s="5"/>
      <c r="K255" s="5"/>
      <c r="L255" s="38"/>
    </row>
    <row r="256" spans="8:12" ht="15.75" customHeight="1" x14ac:dyDescent="0.25">
      <c r="H256" s="54"/>
      <c r="I256" s="5"/>
      <c r="J256" s="5"/>
      <c r="K256" s="5"/>
      <c r="L256" s="38"/>
    </row>
    <row r="257" spans="8:12" ht="15.75" customHeight="1" x14ac:dyDescent="0.25">
      <c r="H257" s="54"/>
      <c r="I257" s="5"/>
      <c r="J257" s="5"/>
      <c r="K257" s="5"/>
      <c r="L257" s="38"/>
    </row>
    <row r="258" spans="8:12" ht="15.75" customHeight="1" x14ac:dyDescent="0.25">
      <c r="H258" s="54"/>
      <c r="I258" s="5"/>
      <c r="J258" s="5"/>
      <c r="K258" s="5"/>
      <c r="L258" s="38"/>
    </row>
    <row r="259" spans="8:12" ht="15.75" customHeight="1" x14ac:dyDescent="0.25">
      <c r="H259" s="54"/>
      <c r="I259" s="5"/>
      <c r="J259" s="5"/>
      <c r="K259" s="5"/>
      <c r="L259" s="38"/>
    </row>
    <row r="260" spans="8:12" ht="15.75" customHeight="1" x14ac:dyDescent="0.25">
      <c r="H260" s="54"/>
      <c r="I260" s="5"/>
      <c r="J260" s="5"/>
      <c r="K260" s="5"/>
      <c r="L260" s="38"/>
    </row>
    <row r="261" spans="8:12" ht="15.75" customHeight="1" x14ac:dyDescent="0.25">
      <c r="H261" s="54"/>
      <c r="I261" s="5"/>
      <c r="J261" s="5"/>
      <c r="K261" s="5"/>
      <c r="L261" s="38"/>
    </row>
    <row r="262" spans="8:12" ht="15.75" customHeight="1" x14ac:dyDescent="0.25">
      <c r="H262" s="54"/>
      <c r="I262" s="5"/>
      <c r="J262" s="5"/>
      <c r="K262" s="5"/>
      <c r="L262" s="38"/>
    </row>
    <row r="263" spans="8:12" ht="15.75" customHeight="1" x14ac:dyDescent="0.25">
      <c r="H263" s="54"/>
      <c r="I263" s="5"/>
      <c r="J263" s="5"/>
      <c r="K263" s="5"/>
      <c r="L263" s="38"/>
    </row>
    <row r="264" spans="8:12" ht="15.75" customHeight="1" x14ac:dyDescent="0.25">
      <c r="H264" s="54"/>
      <c r="I264" s="5"/>
      <c r="J264" s="5"/>
      <c r="K264" s="5"/>
      <c r="L264" s="38"/>
    </row>
    <row r="265" spans="8:12" ht="15.75" customHeight="1" x14ac:dyDescent="0.25">
      <c r="H265" s="54"/>
      <c r="I265" s="5"/>
      <c r="J265" s="5"/>
      <c r="K265" s="5"/>
      <c r="L265" s="38"/>
    </row>
    <row r="266" spans="8:12" ht="15.75" customHeight="1" x14ac:dyDescent="0.25">
      <c r="H266" s="54"/>
      <c r="I266" s="5"/>
      <c r="J266" s="5"/>
      <c r="K266" s="5"/>
      <c r="L266" s="38"/>
    </row>
    <row r="267" spans="8:12" ht="15.75" customHeight="1" x14ac:dyDescent="0.25">
      <c r="H267" s="54"/>
      <c r="I267" s="5"/>
      <c r="J267" s="5"/>
      <c r="K267" s="5"/>
      <c r="L267" s="38"/>
    </row>
    <row r="268" spans="8:12" ht="15.75" customHeight="1" x14ac:dyDescent="0.25">
      <c r="H268" s="54"/>
      <c r="I268" s="5"/>
      <c r="J268" s="5"/>
      <c r="K268" s="5"/>
      <c r="L268" s="38"/>
    </row>
    <row r="269" spans="8:12" ht="15.75" customHeight="1" x14ac:dyDescent="0.25">
      <c r="H269" s="54"/>
      <c r="I269" s="5"/>
      <c r="J269" s="5"/>
      <c r="K269" s="5"/>
      <c r="L269" s="38"/>
    </row>
    <row r="270" spans="8:12" ht="15.75" customHeight="1" x14ac:dyDescent="0.25">
      <c r="H270" s="54"/>
      <c r="I270" s="5"/>
      <c r="J270" s="5"/>
      <c r="K270" s="5"/>
      <c r="L270" s="38"/>
    </row>
    <row r="271" spans="8:12" ht="15.75" customHeight="1" x14ac:dyDescent="0.25">
      <c r="H271" s="54"/>
      <c r="I271" s="5"/>
      <c r="J271" s="5"/>
      <c r="K271" s="5"/>
      <c r="L271" s="38"/>
    </row>
    <row r="272" spans="8:12" ht="15.75" customHeight="1" x14ac:dyDescent="0.25">
      <c r="H272" s="54"/>
      <c r="I272" s="5"/>
      <c r="J272" s="5"/>
      <c r="K272" s="5"/>
      <c r="L272" s="38"/>
    </row>
    <row r="273" spans="8:12" ht="15.75" customHeight="1" x14ac:dyDescent="0.25">
      <c r="H273" s="54"/>
      <c r="I273" s="5"/>
      <c r="J273" s="5"/>
      <c r="K273" s="5"/>
      <c r="L273" s="38"/>
    </row>
    <row r="274" spans="8:12" ht="15.75" customHeight="1" x14ac:dyDescent="0.25">
      <c r="H274" s="54"/>
      <c r="I274" s="5"/>
      <c r="J274" s="5"/>
      <c r="K274" s="5"/>
      <c r="L274" s="38"/>
    </row>
    <row r="275" spans="8:12" ht="15.75" customHeight="1" x14ac:dyDescent="0.25">
      <c r="H275" s="54"/>
      <c r="I275" s="5"/>
      <c r="J275" s="5"/>
      <c r="K275" s="5"/>
      <c r="L275" s="38"/>
    </row>
    <row r="276" spans="8:12" ht="15.75" customHeight="1" x14ac:dyDescent="0.25">
      <c r="H276" s="54"/>
      <c r="I276" s="5"/>
      <c r="J276" s="5"/>
      <c r="K276" s="5"/>
      <c r="L276" s="38"/>
    </row>
    <row r="277" spans="8:12" ht="15.75" customHeight="1" x14ac:dyDescent="0.25">
      <c r="H277" s="54"/>
      <c r="I277" s="5"/>
      <c r="J277" s="5"/>
      <c r="K277" s="5"/>
      <c r="L277" s="38"/>
    </row>
    <row r="278" spans="8:12" ht="15.75" customHeight="1" x14ac:dyDescent="0.25">
      <c r="H278" s="54"/>
      <c r="I278" s="5"/>
      <c r="J278" s="5"/>
      <c r="K278" s="5"/>
      <c r="L278" s="38"/>
    </row>
    <row r="279" spans="8:12" ht="15.75" customHeight="1" x14ac:dyDescent="0.25">
      <c r="H279" s="54"/>
      <c r="I279" s="5"/>
      <c r="J279" s="5"/>
      <c r="K279" s="5"/>
      <c r="L279" s="38"/>
    </row>
    <row r="280" spans="8:12" ht="15.75" customHeight="1" x14ac:dyDescent="0.25">
      <c r="H280" s="54"/>
      <c r="I280" s="5"/>
      <c r="J280" s="5"/>
      <c r="K280" s="5"/>
      <c r="L280" s="38"/>
    </row>
    <row r="281" spans="8:12" ht="15.75" customHeight="1" x14ac:dyDescent="0.25">
      <c r="H281" s="54"/>
      <c r="I281" s="5"/>
      <c r="J281" s="5"/>
      <c r="K281" s="5"/>
      <c r="L281" s="38"/>
    </row>
    <row r="282" spans="8:12" ht="15.75" customHeight="1" x14ac:dyDescent="0.25">
      <c r="H282" s="54"/>
      <c r="I282" s="5"/>
      <c r="J282" s="5"/>
      <c r="K282" s="5"/>
      <c r="L282" s="38"/>
    </row>
    <row r="283" spans="8:12" ht="15.75" customHeight="1" x14ac:dyDescent="0.25">
      <c r="H283" s="54"/>
      <c r="I283" s="5"/>
      <c r="J283" s="5"/>
      <c r="K283" s="5"/>
      <c r="L283" s="38"/>
    </row>
    <row r="284" spans="8:12" ht="15.75" customHeight="1" x14ac:dyDescent="0.25">
      <c r="H284" s="54"/>
      <c r="I284" s="5"/>
      <c r="J284" s="5"/>
      <c r="K284" s="5"/>
      <c r="L284" s="38"/>
    </row>
    <row r="285" spans="8:12" ht="15.75" customHeight="1" x14ac:dyDescent="0.25">
      <c r="H285" s="54"/>
      <c r="I285" s="5"/>
      <c r="J285" s="5"/>
      <c r="K285" s="5"/>
      <c r="L285" s="38"/>
    </row>
    <row r="286" spans="8:12" ht="15.75" customHeight="1" x14ac:dyDescent="0.25">
      <c r="H286" s="54"/>
      <c r="I286" s="5"/>
      <c r="J286" s="5"/>
      <c r="K286" s="5"/>
      <c r="L286" s="38"/>
    </row>
    <row r="287" spans="8:12" ht="15.75" customHeight="1" x14ac:dyDescent="0.25">
      <c r="H287" s="54"/>
      <c r="I287" s="5"/>
      <c r="J287" s="5"/>
      <c r="K287" s="5"/>
      <c r="L287" s="38"/>
    </row>
    <row r="288" spans="8:12" ht="15.75" customHeight="1" x14ac:dyDescent="0.25">
      <c r="H288" s="54"/>
      <c r="I288" s="5"/>
      <c r="J288" s="5"/>
      <c r="K288" s="5"/>
      <c r="L288" s="38"/>
    </row>
    <row r="289" spans="8:12" ht="15.75" customHeight="1" x14ac:dyDescent="0.25">
      <c r="H289" s="54"/>
      <c r="I289" s="5"/>
      <c r="J289" s="5"/>
      <c r="K289" s="5"/>
      <c r="L289" s="38"/>
    </row>
    <row r="290" spans="8:12" ht="15.75" customHeight="1" x14ac:dyDescent="0.25">
      <c r="H290" s="54"/>
      <c r="I290" s="5"/>
      <c r="J290" s="5"/>
      <c r="K290" s="5"/>
      <c r="L290" s="38"/>
    </row>
    <row r="291" spans="8:12" ht="15.75" customHeight="1" x14ac:dyDescent="0.25">
      <c r="H291" s="54"/>
      <c r="I291" s="5"/>
      <c r="J291" s="5"/>
      <c r="K291" s="5"/>
      <c r="L291" s="38"/>
    </row>
    <row r="292" spans="8:12" ht="15.75" customHeight="1" x14ac:dyDescent="0.25">
      <c r="H292" s="54"/>
      <c r="I292" s="5"/>
      <c r="J292" s="5"/>
      <c r="K292" s="5"/>
      <c r="L292" s="38"/>
    </row>
    <row r="293" spans="8:12" ht="15.75" customHeight="1" x14ac:dyDescent="0.25">
      <c r="H293" s="54"/>
      <c r="I293" s="5"/>
      <c r="J293" s="5"/>
      <c r="K293" s="5"/>
      <c r="L293" s="38"/>
    </row>
    <row r="294" spans="8:12" ht="15.75" customHeight="1" x14ac:dyDescent="0.25">
      <c r="H294" s="54"/>
      <c r="I294" s="5"/>
      <c r="J294" s="5"/>
      <c r="K294" s="5"/>
      <c r="L294" s="38"/>
    </row>
    <row r="295" spans="8:12" ht="15.75" customHeight="1" x14ac:dyDescent="0.25">
      <c r="H295" s="54"/>
      <c r="I295" s="5"/>
      <c r="J295" s="5"/>
      <c r="K295" s="5"/>
      <c r="L295" s="38"/>
    </row>
    <row r="296" spans="8:12" ht="15.75" customHeight="1" x14ac:dyDescent="0.25">
      <c r="H296" s="54"/>
      <c r="I296" s="5"/>
      <c r="J296" s="5"/>
      <c r="K296" s="5"/>
      <c r="L296" s="38"/>
    </row>
    <row r="297" spans="8:12" ht="15.75" customHeight="1" x14ac:dyDescent="0.25">
      <c r="H297" s="54"/>
      <c r="I297" s="5"/>
      <c r="J297" s="5"/>
      <c r="K297" s="5"/>
      <c r="L297" s="38"/>
    </row>
    <row r="298" spans="8:12" ht="15.75" customHeight="1" x14ac:dyDescent="0.25">
      <c r="H298" s="54"/>
      <c r="I298" s="5"/>
      <c r="J298" s="5"/>
      <c r="K298" s="5"/>
      <c r="L298" s="38"/>
    </row>
    <row r="299" spans="8:12" ht="15.75" customHeight="1" x14ac:dyDescent="0.25">
      <c r="H299" s="54"/>
      <c r="I299" s="5"/>
      <c r="J299" s="5"/>
      <c r="K299" s="5"/>
      <c r="L299" s="38"/>
    </row>
    <row r="300" spans="8:12" ht="15.75" customHeight="1" x14ac:dyDescent="0.25">
      <c r="H300" s="54"/>
      <c r="I300" s="5"/>
      <c r="J300" s="5"/>
      <c r="K300" s="5"/>
      <c r="L300" s="38"/>
    </row>
    <row r="301" spans="8:12" ht="15.75" customHeight="1" x14ac:dyDescent="0.25">
      <c r="H301" s="54"/>
      <c r="I301" s="5"/>
      <c r="J301" s="5"/>
      <c r="K301" s="5"/>
      <c r="L301" s="38"/>
    </row>
    <row r="302" spans="8:12" ht="15.75" customHeight="1" x14ac:dyDescent="0.25">
      <c r="H302" s="54"/>
      <c r="I302" s="5"/>
      <c r="J302" s="5"/>
      <c r="K302" s="5"/>
      <c r="L302" s="38"/>
    </row>
    <row r="303" spans="8:12" ht="15.75" customHeight="1" x14ac:dyDescent="0.25">
      <c r="H303" s="54"/>
      <c r="I303" s="5"/>
      <c r="J303" s="5"/>
      <c r="K303" s="5"/>
      <c r="L303" s="38"/>
    </row>
    <row r="304" spans="8:12" ht="15.75" customHeight="1" x14ac:dyDescent="0.25">
      <c r="H304" s="54"/>
      <c r="I304" s="5"/>
      <c r="J304" s="5"/>
      <c r="K304" s="5"/>
      <c r="L304" s="38"/>
    </row>
    <row r="305" spans="8:12" ht="15.75" customHeight="1" x14ac:dyDescent="0.25">
      <c r="H305" s="54"/>
      <c r="I305" s="5"/>
      <c r="J305" s="5"/>
      <c r="K305" s="5"/>
      <c r="L305" s="38"/>
    </row>
    <row r="306" spans="8:12" ht="15.75" customHeight="1" x14ac:dyDescent="0.25">
      <c r="H306" s="54"/>
      <c r="I306" s="5"/>
      <c r="J306" s="5"/>
      <c r="K306" s="5"/>
      <c r="L306" s="38"/>
    </row>
    <row r="307" spans="8:12" ht="15.75" customHeight="1" x14ac:dyDescent="0.25">
      <c r="H307" s="54"/>
      <c r="I307" s="5"/>
      <c r="J307" s="5"/>
      <c r="K307" s="5"/>
      <c r="L307" s="38"/>
    </row>
    <row r="308" spans="8:12" ht="15.75" customHeight="1" x14ac:dyDescent="0.25">
      <c r="H308" s="54"/>
      <c r="I308" s="5"/>
      <c r="J308" s="5"/>
      <c r="K308" s="5"/>
      <c r="L308" s="38"/>
    </row>
    <row r="309" spans="8:12" ht="15.75" customHeight="1" x14ac:dyDescent="0.25">
      <c r="H309" s="54"/>
      <c r="I309" s="5"/>
      <c r="J309" s="5"/>
      <c r="K309" s="5"/>
      <c r="L309" s="38"/>
    </row>
    <row r="310" spans="8:12" ht="15.75" customHeight="1" x14ac:dyDescent="0.25">
      <c r="H310" s="54"/>
      <c r="I310" s="5"/>
      <c r="J310" s="5"/>
      <c r="K310" s="5"/>
      <c r="L310" s="38"/>
    </row>
    <row r="311" spans="8:12" ht="15.75" customHeight="1" x14ac:dyDescent="0.25">
      <c r="H311" s="54"/>
      <c r="I311" s="5"/>
      <c r="J311" s="5"/>
      <c r="K311" s="5"/>
      <c r="L311" s="38"/>
    </row>
    <row r="312" spans="8:12" ht="15.75" customHeight="1" x14ac:dyDescent="0.25">
      <c r="H312" s="54"/>
      <c r="I312" s="5"/>
      <c r="J312" s="5"/>
      <c r="K312" s="5"/>
      <c r="L312" s="38"/>
    </row>
    <row r="313" spans="8:12" ht="15.75" customHeight="1" x14ac:dyDescent="0.25">
      <c r="H313" s="54"/>
      <c r="I313" s="5"/>
      <c r="J313" s="5"/>
      <c r="K313" s="5"/>
      <c r="L313" s="38"/>
    </row>
    <row r="314" spans="8:12" ht="15.75" customHeight="1" x14ac:dyDescent="0.25">
      <c r="H314" s="54"/>
      <c r="I314" s="5"/>
      <c r="J314" s="5"/>
      <c r="K314" s="5"/>
      <c r="L314" s="38"/>
    </row>
    <row r="315" spans="8:12" ht="15.75" customHeight="1" x14ac:dyDescent="0.25">
      <c r="H315" s="54"/>
      <c r="I315" s="5"/>
      <c r="J315" s="5"/>
      <c r="K315" s="5"/>
      <c r="L315" s="38"/>
    </row>
    <row r="316" spans="8:12" ht="15.75" customHeight="1" x14ac:dyDescent="0.25">
      <c r="H316" s="54"/>
      <c r="I316" s="5"/>
      <c r="J316" s="5"/>
      <c r="K316" s="5"/>
      <c r="L316" s="38"/>
    </row>
    <row r="317" spans="8:12" ht="15.75" customHeight="1" x14ac:dyDescent="0.25">
      <c r="H317" s="54"/>
      <c r="I317" s="5"/>
      <c r="J317" s="5"/>
      <c r="K317" s="5"/>
      <c r="L317" s="38"/>
    </row>
    <row r="318" spans="8:12" ht="15.75" customHeight="1" x14ac:dyDescent="0.25">
      <c r="H318" s="54"/>
      <c r="I318" s="5"/>
      <c r="J318" s="5"/>
      <c r="K318" s="5"/>
      <c r="L318" s="38"/>
    </row>
    <row r="319" spans="8:12" ht="15.75" customHeight="1" x14ac:dyDescent="0.25">
      <c r="H319" s="54"/>
      <c r="I319" s="5"/>
      <c r="J319" s="5"/>
      <c r="K319" s="5"/>
      <c r="L319" s="38"/>
    </row>
    <row r="320" spans="8:12" ht="15.75" customHeight="1" x14ac:dyDescent="0.25">
      <c r="H320" s="54"/>
      <c r="I320" s="5"/>
      <c r="J320" s="5"/>
      <c r="K320" s="5"/>
      <c r="L320" s="38"/>
    </row>
    <row r="321" spans="8:12" ht="15.75" customHeight="1" x14ac:dyDescent="0.25">
      <c r="H321" s="54"/>
      <c r="I321" s="5"/>
      <c r="J321" s="5"/>
      <c r="K321" s="5"/>
      <c r="L321" s="38"/>
    </row>
    <row r="322" spans="8:12" ht="15.75" customHeight="1" x14ac:dyDescent="0.25">
      <c r="H322" s="54"/>
      <c r="I322" s="5"/>
      <c r="J322" s="5"/>
      <c r="K322" s="5"/>
      <c r="L322" s="38"/>
    </row>
    <row r="323" spans="8:12" ht="15.75" customHeight="1" x14ac:dyDescent="0.25">
      <c r="H323" s="54"/>
      <c r="I323" s="5"/>
      <c r="J323" s="5"/>
      <c r="K323" s="5"/>
      <c r="L323" s="38"/>
    </row>
    <row r="324" spans="8:12" ht="15.75" customHeight="1" x14ac:dyDescent="0.25">
      <c r="H324" s="54"/>
      <c r="I324" s="5"/>
      <c r="J324" s="5"/>
      <c r="K324" s="5"/>
      <c r="L324" s="38"/>
    </row>
    <row r="325" spans="8:12" ht="15.75" customHeight="1" x14ac:dyDescent="0.25">
      <c r="H325" s="54"/>
      <c r="I325" s="5"/>
      <c r="J325" s="5"/>
      <c r="K325" s="5"/>
      <c r="L325" s="38"/>
    </row>
    <row r="326" spans="8:12" ht="15.75" customHeight="1" x14ac:dyDescent="0.25">
      <c r="H326" s="54"/>
      <c r="I326" s="5"/>
      <c r="J326" s="5"/>
      <c r="K326" s="5"/>
      <c r="L326" s="38"/>
    </row>
    <row r="327" spans="8:12" ht="15.75" customHeight="1" x14ac:dyDescent="0.25">
      <c r="H327" s="54"/>
      <c r="I327" s="5"/>
      <c r="J327" s="5"/>
      <c r="K327" s="5"/>
      <c r="L327" s="38"/>
    </row>
    <row r="328" spans="8:12" ht="15.75" customHeight="1" x14ac:dyDescent="0.25">
      <c r="H328" s="54"/>
      <c r="I328" s="5"/>
      <c r="J328" s="5"/>
      <c r="K328" s="5"/>
      <c r="L328" s="38"/>
    </row>
    <row r="329" spans="8:12" ht="15.75" customHeight="1" x14ac:dyDescent="0.25">
      <c r="H329" s="54"/>
      <c r="I329" s="5"/>
      <c r="J329" s="5"/>
      <c r="K329" s="5"/>
      <c r="L329" s="38"/>
    </row>
    <row r="330" spans="8:12" ht="15.75" customHeight="1" x14ac:dyDescent="0.25">
      <c r="H330" s="54"/>
      <c r="I330" s="5"/>
      <c r="J330" s="5"/>
      <c r="K330" s="5"/>
      <c r="L330" s="38"/>
    </row>
    <row r="331" spans="8:12" ht="15.75" customHeight="1" x14ac:dyDescent="0.25">
      <c r="H331" s="54"/>
      <c r="I331" s="5"/>
      <c r="J331" s="5"/>
      <c r="K331" s="5"/>
      <c r="L331" s="38"/>
    </row>
    <row r="332" spans="8:12" ht="15.75" customHeight="1" x14ac:dyDescent="0.25">
      <c r="H332" s="54"/>
      <c r="I332" s="5"/>
      <c r="J332" s="5"/>
      <c r="K332" s="5"/>
      <c r="L332" s="38"/>
    </row>
    <row r="333" spans="8:12" ht="15.75" customHeight="1" x14ac:dyDescent="0.25">
      <c r="H333" s="54"/>
      <c r="I333" s="5"/>
      <c r="J333" s="5"/>
      <c r="K333" s="5"/>
      <c r="L333" s="38"/>
    </row>
    <row r="334" spans="8:12" ht="15.75" customHeight="1" x14ac:dyDescent="0.25">
      <c r="H334" s="54"/>
      <c r="I334" s="5"/>
      <c r="J334" s="5"/>
      <c r="K334" s="5"/>
      <c r="L334" s="38"/>
    </row>
    <row r="335" spans="8:12" ht="15.75" customHeight="1" x14ac:dyDescent="0.25">
      <c r="H335" s="54"/>
      <c r="I335" s="5"/>
      <c r="J335" s="5"/>
      <c r="K335" s="5"/>
      <c r="L335" s="38"/>
    </row>
    <row r="336" spans="8:12" ht="15.75" customHeight="1" x14ac:dyDescent="0.25">
      <c r="H336" s="54"/>
      <c r="I336" s="5"/>
      <c r="J336" s="5"/>
      <c r="K336" s="5"/>
      <c r="L336" s="38"/>
    </row>
    <row r="337" spans="8:12" ht="15.75" customHeight="1" x14ac:dyDescent="0.25">
      <c r="H337" s="54"/>
      <c r="I337" s="5"/>
      <c r="J337" s="5"/>
      <c r="K337" s="5"/>
      <c r="L337" s="38"/>
    </row>
    <row r="338" spans="8:12" ht="15.75" customHeight="1" x14ac:dyDescent="0.25">
      <c r="H338" s="54"/>
      <c r="I338" s="5"/>
      <c r="J338" s="5"/>
      <c r="K338" s="5"/>
      <c r="L338" s="38"/>
    </row>
    <row r="339" spans="8:12" ht="15.75" customHeight="1" x14ac:dyDescent="0.25">
      <c r="H339" s="54"/>
      <c r="I339" s="5"/>
      <c r="J339" s="5"/>
      <c r="K339" s="5"/>
      <c r="L339" s="38"/>
    </row>
    <row r="340" spans="8:12" ht="15.75" customHeight="1" x14ac:dyDescent="0.25">
      <c r="H340" s="54"/>
      <c r="I340" s="5"/>
      <c r="J340" s="5"/>
      <c r="K340" s="5"/>
      <c r="L340" s="38"/>
    </row>
    <row r="341" spans="8:12" ht="15.75" customHeight="1" x14ac:dyDescent="0.25">
      <c r="H341" s="54"/>
      <c r="I341" s="5"/>
      <c r="J341" s="5"/>
      <c r="K341" s="5"/>
      <c r="L341" s="38"/>
    </row>
    <row r="342" spans="8:12" ht="15.75" customHeight="1" x14ac:dyDescent="0.25">
      <c r="H342" s="54"/>
      <c r="I342" s="5"/>
      <c r="J342" s="5"/>
      <c r="K342" s="5"/>
      <c r="L342" s="38"/>
    </row>
    <row r="343" spans="8:12" ht="15.75" customHeight="1" x14ac:dyDescent="0.25">
      <c r="H343" s="54"/>
      <c r="I343" s="5"/>
      <c r="J343" s="5"/>
      <c r="K343" s="5"/>
      <c r="L343" s="38"/>
    </row>
    <row r="344" spans="8:12" ht="15.75" customHeight="1" x14ac:dyDescent="0.25">
      <c r="H344" s="54"/>
      <c r="I344" s="5"/>
      <c r="J344" s="5"/>
      <c r="K344" s="5"/>
      <c r="L344" s="38"/>
    </row>
    <row r="345" spans="8:12" ht="15.75" customHeight="1" x14ac:dyDescent="0.25">
      <c r="H345" s="54"/>
      <c r="I345" s="5"/>
      <c r="J345" s="5"/>
      <c r="K345" s="5"/>
      <c r="L345" s="38"/>
    </row>
    <row r="346" spans="8:12" ht="15.75" customHeight="1" x14ac:dyDescent="0.25">
      <c r="H346" s="54"/>
      <c r="I346" s="5"/>
      <c r="J346" s="5"/>
      <c r="K346" s="5"/>
      <c r="L346" s="38"/>
    </row>
    <row r="347" spans="8:12" ht="15.75" customHeight="1" x14ac:dyDescent="0.25">
      <c r="H347" s="54"/>
      <c r="I347" s="5"/>
      <c r="J347" s="5"/>
      <c r="K347" s="5"/>
      <c r="L347" s="38"/>
    </row>
    <row r="348" spans="8:12" ht="15.75" customHeight="1" x14ac:dyDescent="0.25">
      <c r="H348" s="54"/>
      <c r="I348" s="5"/>
      <c r="J348" s="5"/>
      <c r="K348" s="5"/>
      <c r="L348" s="38"/>
    </row>
    <row r="349" spans="8:12" ht="15.75" customHeight="1" x14ac:dyDescent="0.25">
      <c r="H349" s="54"/>
      <c r="I349" s="5"/>
      <c r="J349" s="5"/>
      <c r="K349" s="5"/>
      <c r="L349" s="38"/>
    </row>
    <row r="350" spans="8:12" ht="15.75" customHeight="1" x14ac:dyDescent="0.25">
      <c r="H350" s="54"/>
      <c r="I350" s="5"/>
      <c r="J350" s="5"/>
      <c r="K350" s="5"/>
      <c r="L350" s="38"/>
    </row>
    <row r="351" spans="8:12" ht="15.75" customHeight="1" x14ac:dyDescent="0.25">
      <c r="H351" s="54"/>
      <c r="I351" s="5"/>
      <c r="J351" s="5"/>
      <c r="K351" s="5"/>
      <c r="L351" s="38"/>
    </row>
    <row r="352" spans="8:12" ht="15.75" customHeight="1" x14ac:dyDescent="0.25">
      <c r="H352" s="54"/>
      <c r="I352" s="5"/>
      <c r="J352" s="5"/>
      <c r="K352" s="5"/>
      <c r="L352" s="38"/>
    </row>
    <row r="353" spans="8:12" ht="15.75" customHeight="1" x14ac:dyDescent="0.25">
      <c r="H353" s="54"/>
      <c r="I353" s="5"/>
      <c r="J353" s="5"/>
      <c r="K353" s="5"/>
      <c r="L353" s="38"/>
    </row>
    <row r="354" spans="8:12" ht="15.75" customHeight="1" x14ac:dyDescent="0.25">
      <c r="H354" s="54"/>
      <c r="I354" s="5"/>
      <c r="J354" s="5"/>
      <c r="K354" s="5"/>
      <c r="L354" s="38"/>
    </row>
    <row r="355" spans="8:12" ht="15.75" customHeight="1" x14ac:dyDescent="0.25">
      <c r="H355" s="54"/>
      <c r="I355" s="5"/>
      <c r="J355" s="5"/>
      <c r="K355" s="5"/>
      <c r="L355" s="38"/>
    </row>
    <row r="356" spans="8:12" ht="15.75" customHeight="1" x14ac:dyDescent="0.25">
      <c r="H356" s="54"/>
      <c r="I356" s="5"/>
      <c r="J356" s="5"/>
      <c r="K356" s="5"/>
      <c r="L356" s="38"/>
    </row>
    <row r="357" spans="8:12" ht="15.75" customHeight="1" x14ac:dyDescent="0.25">
      <c r="H357" s="54"/>
      <c r="I357" s="5"/>
      <c r="J357" s="5"/>
      <c r="K357" s="5"/>
      <c r="L357" s="38"/>
    </row>
    <row r="358" spans="8:12" ht="15.75" customHeight="1" x14ac:dyDescent="0.25">
      <c r="H358" s="54"/>
      <c r="I358" s="5"/>
      <c r="J358" s="5"/>
      <c r="K358" s="5"/>
      <c r="L358" s="38"/>
    </row>
    <row r="359" spans="8:12" ht="15.75" customHeight="1" x14ac:dyDescent="0.25">
      <c r="H359" s="54"/>
      <c r="I359" s="5"/>
      <c r="J359" s="5"/>
      <c r="K359" s="5"/>
      <c r="L359" s="38"/>
    </row>
    <row r="360" spans="8:12" ht="15.75" customHeight="1" x14ac:dyDescent="0.25">
      <c r="H360" s="54"/>
      <c r="I360" s="5"/>
      <c r="J360" s="5"/>
      <c r="K360" s="5"/>
      <c r="L360" s="38"/>
    </row>
    <row r="361" spans="8:12" ht="15.75" customHeight="1" x14ac:dyDescent="0.25">
      <c r="H361" s="54"/>
      <c r="I361" s="5"/>
      <c r="J361" s="5"/>
      <c r="K361" s="5"/>
      <c r="L361" s="38"/>
    </row>
    <row r="362" spans="8:12" ht="15.75" customHeight="1" x14ac:dyDescent="0.25">
      <c r="H362" s="54"/>
      <c r="I362" s="5"/>
      <c r="J362" s="5"/>
      <c r="K362" s="5"/>
      <c r="L362" s="38"/>
    </row>
    <row r="363" spans="8:12" ht="15.75" customHeight="1" x14ac:dyDescent="0.25">
      <c r="H363" s="54"/>
      <c r="I363" s="5"/>
      <c r="J363" s="5"/>
      <c r="K363" s="5"/>
      <c r="L363" s="38"/>
    </row>
    <row r="364" spans="8:12" ht="15.75" customHeight="1" x14ac:dyDescent="0.25">
      <c r="H364" s="54"/>
      <c r="I364" s="5"/>
      <c r="J364" s="5"/>
      <c r="K364" s="5"/>
      <c r="L364" s="38"/>
    </row>
    <row r="365" spans="8:12" ht="15.75" customHeight="1" x14ac:dyDescent="0.25">
      <c r="H365" s="54"/>
      <c r="I365" s="5"/>
      <c r="J365" s="5"/>
      <c r="K365" s="5"/>
      <c r="L365" s="38"/>
    </row>
    <row r="366" spans="8:12" ht="15.75" customHeight="1" x14ac:dyDescent="0.25">
      <c r="H366" s="54"/>
      <c r="I366" s="5"/>
      <c r="J366" s="5"/>
      <c r="K366" s="5"/>
      <c r="L366" s="38"/>
    </row>
    <row r="367" spans="8:12" ht="15.75" customHeight="1" x14ac:dyDescent="0.25">
      <c r="H367" s="54"/>
      <c r="I367" s="5"/>
      <c r="J367" s="5"/>
      <c r="K367" s="5"/>
      <c r="L367" s="38"/>
    </row>
    <row r="368" spans="8:12" ht="15.75" customHeight="1" x14ac:dyDescent="0.25">
      <c r="H368" s="54"/>
      <c r="I368" s="5"/>
      <c r="J368" s="5"/>
      <c r="K368" s="5"/>
      <c r="L368" s="38"/>
    </row>
    <row r="369" spans="8:12" ht="15.75" customHeight="1" x14ac:dyDescent="0.25">
      <c r="H369" s="54"/>
      <c r="I369" s="5"/>
      <c r="J369" s="5"/>
      <c r="K369" s="5"/>
      <c r="L369" s="38"/>
    </row>
    <row r="370" spans="8:12" ht="15.75" customHeight="1" x14ac:dyDescent="0.25">
      <c r="H370" s="54"/>
      <c r="I370" s="5"/>
      <c r="J370" s="5"/>
      <c r="K370" s="5"/>
      <c r="L370" s="38"/>
    </row>
    <row r="371" spans="8:12" ht="15.75" customHeight="1" x14ac:dyDescent="0.25">
      <c r="H371" s="54"/>
      <c r="I371" s="5"/>
      <c r="J371" s="5"/>
      <c r="K371" s="5"/>
      <c r="L371" s="38"/>
    </row>
    <row r="372" spans="8:12" ht="15.75" customHeight="1" x14ac:dyDescent="0.25">
      <c r="H372" s="54"/>
      <c r="I372" s="5"/>
      <c r="J372" s="5"/>
      <c r="K372" s="5"/>
      <c r="L372" s="38"/>
    </row>
    <row r="373" spans="8:12" ht="15.75" customHeight="1" x14ac:dyDescent="0.25">
      <c r="H373" s="54"/>
      <c r="I373" s="5"/>
      <c r="J373" s="5"/>
      <c r="K373" s="5"/>
      <c r="L373" s="38"/>
    </row>
    <row r="374" spans="8:12" ht="15.75" customHeight="1" x14ac:dyDescent="0.25">
      <c r="H374" s="54"/>
      <c r="I374" s="5"/>
      <c r="J374" s="5"/>
      <c r="K374" s="5"/>
      <c r="L374" s="38"/>
    </row>
    <row r="375" spans="8:12" ht="15.75" customHeight="1" x14ac:dyDescent="0.25">
      <c r="H375" s="54"/>
      <c r="I375" s="5"/>
      <c r="J375" s="5"/>
      <c r="K375" s="5"/>
      <c r="L375" s="38"/>
    </row>
    <row r="376" spans="8:12" ht="15.75" customHeight="1" x14ac:dyDescent="0.25">
      <c r="H376" s="54"/>
      <c r="I376" s="5"/>
      <c r="J376" s="5"/>
      <c r="K376" s="5"/>
      <c r="L376" s="38"/>
    </row>
    <row r="377" spans="8:12" ht="15.75" customHeight="1" x14ac:dyDescent="0.25">
      <c r="H377" s="54"/>
      <c r="I377" s="5"/>
      <c r="J377" s="5"/>
      <c r="K377" s="5"/>
      <c r="L377" s="38"/>
    </row>
    <row r="378" spans="8:12" ht="15.75" customHeight="1" x14ac:dyDescent="0.25">
      <c r="H378" s="54"/>
      <c r="I378" s="5"/>
      <c r="J378" s="5"/>
      <c r="K378" s="5"/>
      <c r="L378" s="38"/>
    </row>
    <row r="379" spans="8:12" ht="15.75" customHeight="1" x14ac:dyDescent="0.25">
      <c r="H379" s="54"/>
      <c r="I379" s="5"/>
      <c r="J379" s="5"/>
      <c r="K379" s="5"/>
      <c r="L379" s="38"/>
    </row>
    <row r="380" spans="8:12" ht="15.75" customHeight="1" x14ac:dyDescent="0.25">
      <c r="H380" s="54"/>
      <c r="I380" s="5"/>
      <c r="J380" s="5"/>
      <c r="K380" s="5"/>
      <c r="L380" s="38"/>
    </row>
    <row r="381" spans="8:12" ht="15.75" customHeight="1" x14ac:dyDescent="0.25">
      <c r="H381" s="54"/>
      <c r="I381" s="5"/>
      <c r="J381" s="5"/>
      <c r="K381" s="5"/>
      <c r="L381" s="38"/>
    </row>
    <row r="382" spans="8:12" ht="15.75" customHeight="1" x14ac:dyDescent="0.25">
      <c r="H382" s="54"/>
      <c r="I382" s="5"/>
      <c r="J382" s="5"/>
      <c r="K382" s="5"/>
      <c r="L382" s="38"/>
    </row>
    <row r="383" spans="8:12" ht="15.75" customHeight="1" x14ac:dyDescent="0.25">
      <c r="H383" s="54"/>
      <c r="I383" s="5"/>
      <c r="J383" s="5"/>
      <c r="K383" s="5"/>
      <c r="L383" s="38"/>
    </row>
    <row r="384" spans="8:12" ht="15.75" customHeight="1" x14ac:dyDescent="0.25">
      <c r="H384" s="54"/>
      <c r="I384" s="5"/>
      <c r="J384" s="5"/>
      <c r="K384" s="5"/>
      <c r="L384" s="38"/>
    </row>
    <row r="385" spans="8:12" ht="15.75" customHeight="1" x14ac:dyDescent="0.25">
      <c r="H385" s="54"/>
      <c r="I385" s="5"/>
      <c r="J385" s="5"/>
      <c r="K385" s="5"/>
      <c r="L385" s="38"/>
    </row>
    <row r="386" spans="8:12" ht="15.75" customHeight="1" x14ac:dyDescent="0.25">
      <c r="H386" s="54"/>
      <c r="I386" s="5"/>
      <c r="J386" s="5"/>
      <c r="K386" s="5"/>
      <c r="L386" s="38"/>
    </row>
    <row r="387" spans="8:12" ht="15.75" customHeight="1" x14ac:dyDescent="0.25">
      <c r="H387" s="54"/>
      <c r="I387" s="5"/>
      <c r="J387" s="5"/>
      <c r="K387" s="5"/>
      <c r="L387" s="38"/>
    </row>
    <row r="388" spans="8:12" ht="15.75" customHeight="1" x14ac:dyDescent="0.25">
      <c r="H388" s="54"/>
      <c r="I388" s="5"/>
      <c r="J388" s="5"/>
      <c r="K388" s="5"/>
      <c r="L388" s="38"/>
    </row>
    <row r="389" spans="8:12" ht="15.75" customHeight="1" x14ac:dyDescent="0.25">
      <c r="H389" s="54"/>
      <c r="I389" s="5"/>
      <c r="J389" s="5"/>
      <c r="K389" s="5"/>
      <c r="L389" s="38"/>
    </row>
    <row r="390" spans="8:12" ht="15.75" customHeight="1" x14ac:dyDescent="0.25">
      <c r="H390" s="54"/>
      <c r="I390" s="5"/>
      <c r="J390" s="5"/>
      <c r="K390" s="5"/>
      <c r="L390" s="38"/>
    </row>
    <row r="391" spans="8:12" ht="15.75" customHeight="1" x14ac:dyDescent="0.25">
      <c r="H391" s="54"/>
      <c r="I391" s="5"/>
      <c r="J391" s="5"/>
      <c r="K391" s="5"/>
      <c r="L391" s="38"/>
    </row>
    <row r="392" spans="8:12" ht="15.75" customHeight="1" x14ac:dyDescent="0.25">
      <c r="H392" s="54"/>
      <c r="I392" s="5"/>
      <c r="J392" s="5"/>
      <c r="K392" s="5"/>
      <c r="L392" s="38"/>
    </row>
    <row r="393" spans="8:12" ht="15.75" customHeight="1" x14ac:dyDescent="0.25">
      <c r="H393" s="54"/>
      <c r="I393" s="5"/>
      <c r="J393" s="5"/>
      <c r="K393" s="5"/>
      <c r="L393" s="38"/>
    </row>
    <row r="394" spans="8:12" ht="15.75" customHeight="1" x14ac:dyDescent="0.25">
      <c r="H394" s="54"/>
      <c r="I394" s="5"/>
      <c r="J394" s="5"/>
      <c r="K394" s="5"/>
      <c r="L394" s="38"/>
    </row>
    <row r="395" spans="8:12" ht="15.75" customHeight="1" x14ac:dyDescent="0.25">
      <c r="H395" s="54"/>
      <c r="I395" s="5"/>
      <c r="J395" s="5"/>
      <c r="K395" s="5"/>
      <c r="L395" s="38"/>
    </row>
    <row r="396" spans="8:12" ht="15.75" customHeight="1" x14ac:dyDescent="0.25">
      <c r="H396" s="54"/>
      <c r="I396" s="5"/>
      <c r="J396" s="5"/>
      <c r="K396" s="5"/>
      <c r="L396" s="38"/>
    </row>
    <row r="397" spans="8:12" ht="15.75" customHeight="1" x14ac:dyDescent="0.25">
      <c r="H397" s="54"/>
      <c r="I397" s="5"/>
      <c r="J397" s="5"/>
      <c r="K397" s="5"/>
      <c r="L397" s="38"/>
    </row>
    <row r="398" spans="8:12" ht="15.75" customHeight="1" x14ac:dyDescent="0.25">
      <c r="H398" s="54"/>
      <c r="I398" s="5"/>
      <c r="J398" s="5"/>
      <c r="K398" s="5"/>
      <c r="L398" s="38"/>
    </row>
    <row r="399" spans="8:12" ht="15.75" customHeight="1" x14ac:dyDescent="0.25">
      <c r="H399" s="54"/>
      <c r="I399" s="5"/>
      <c r="J399" s="5"/>
      <c r="K399" s="5"/>
      <c r="L399" s="38"/>
    </row>
    <row r="400" spans="8:12" ht="15.75" customHeight="1" x14ac:dyDescent="0.25">
      <c r="H400" s="54"/>
      <c r="I400" s="5"/>
      <c r="J400" s="5"/>
      <c r="K400" s="5"/>
      <c r="L400" s="38"/>
    </row>
    <row r="401" spans="8:12" ht="15.75" customHeight="1" x14ac:dyDescent="0.25">
      <c r="H401" s="54"/>
      <c r="I401" s="5"/>
      <c r="J401" s="5"/>
      <c r="K401" s="5"/>
      <c r="L401" s="38"/>
    </row>
    <row r="402" spans="8:12" ht="15.75" customHeight="1" x14ac:dyDescent="0.25">
      <c r="H402" s="54"/>
      <c r="I402" s="5"/>
      <c r="J402" s="5"/>
      <c r="K402" s="5"/>
      <c r="L402" s="38"/>
    </row>
    <row r="403" spans="8:12" ht="15.75" customHeight="1" x14ac:dyDescent="0.25">
      <c r="H403" s="54"/>
      <c r="I403" s="5"/>
      <c r="J403" s="5"/>
      <c r="K403" s="5"/>
      <c r="L403" s="38"/>
    </row>
    <row r="404" spans="8:12" ht="15.75" customHeight="1" x14ac:dyDescent="0.25">
      <c r="H404" s="54"/>
      <c r="I404" s="5"/>
      <c r="J404" s="5"/>
      <c r="K404" s="5"/>
      <c r="L404" s="38"/>
    </row>
    <row r="405" spans="8:12" ht="15.75" customHeight="1" x14ac:dyDescent="0.25">
      <c r="H405" s="54"/>
      <c r="I405" s="5"/>
      <c r="J405" s="5"/>
      <c r="K405" s="5"/>
      <c r="L405" s="38"/>
    </row>
    <row r="406" spans="8:12" ht="15.75" customHeight="1" x14ac:dyDescent="0.25">
      <c r="H406" s="54"/>
      <c r="I406" s="5"/>
      <c r="J406" s="5"/>
      <c r="K406" s="5"/>
      <c r="L406" s="38"/>
    </row>
    <row r="407" spans="8:12" ht="15.75" customHeight="1" x14ac:dyDescent="0.25">
      <c r="H407" s="54"/>
      <c r="I407" s="5"/>
      <c r="J407" s="5"/>
      <c r="K407" s="5"/>
      <c r="L407" s="38"/>
    </row>
    <row r="408" spans="8:12" ht="15.75" customHeight="1" x14ac:dyDescent="0.25">
      <c r="H408" s="54"/>
      <c r="I408" s="5"/>
      <c r="J408" s="5"/>
      <c r="K408" s="5"/>
      <c r="L408" s="38"/>
    </row>
    <row r="409" spans="8:12" ht="15.75" customHeight="1" x14ac:dyDescent="0.25">
      <c r="H409" s="54"/>
      <c r="I409" s="5"/>
      <c r="J409" s="5"/>
      <c r="K409" s="5"/>
      <c r="L409" s="38"/>
    </row>
    <row r="410" spans="8:12" ht="15.75" customHeight="1" x14ac:dyDescent="0.25">
      <c r="H410" s="54"/>
      <c r="I410" s="5"/>
      <c r="J410" s="5"/>
      <c r="K410" s="5"/>
      <c r="L410" s="38"/>
    </row>
    <row r="411" spans="8:12" ht="15.75" customHeight="1" x14ac:dyDescent="0.25">
      <c r="H411" s="54"/>
      <c r="I411" s="5"/>
      <c r="J411" s="5"/>
      <c r="K411" s="5"/>
      <c r="L411" s="38"/>
    </row>
    <row r="412" spans="8:12" ht="15.75" customHeight="1" x14ac:dyDescent="0.25">
      <c r="H412" s="54"/>
      <c r="I412" s="5"/>
      <c r="J412" s="5"/>
      <c r="K412" s="5"/>
      <c r="L412" s="38"/>
    </row>
    <row r="413" spans="8:12" ht="15.75" customHeight="1" x14ac:dyDescent="0.25">
      <c r="H413" s="54"/>
      <c r="I413" s="5"/>
      <c r="J413" s="5"/>
      <c r="K413" s="5"/>
      <c r="L413" s="38"/>
    </row>
    <row r="414" spans="8:12" ht="15.75" customHeight="1" x14ac:dyDescent="0.25">
      <c r="H414" s="54"/>
      <c r="I414" s="5"/>
      <c r="J414" s="5"/>
      <c r="K414" s="5"/>
      <c r="L414" s="38"/>
    </row>
    <row r="415" spans="8:12" ht="15.75" customHeight="1" x14ac:dyDescent="0.25">
      <c r="H415" s="54"/>
      <c r="I415" s="5"/>
      <c r="J415" s="5"/>
      <c r="K415" s="5"/>
      <c r="L415" s="38"/>
    </row>
    <row r="416" spans="8:12" ht="15.75" customHeight="1" x14ac:dyDescent="0.25">
      <c r="H416" s="54"/>
      <c r="I416" s="5"/>
      <c r="J416" s="5"/>
      <c r="K416" s="5"/>
      <c r="L416" s="38"/>
    </row>
    <row r="417" spans="8:12" ht="15.75" customHeight="1" x14ac:dyDescent="0.25">
      <c r="H417" s="54"/>
      <c r="I417" s="5"/>
      <c r="J417" s="5"/>
      <c r="K417" s="5"/>
      <c r="L417" s="38"/>
    </row>
    <row r="418" spans="8:12" ht="15.75" customHeight="1" x14ac:dyDescent="0.25">
      <c r="H418" s="54"/>
      <c r="I418" s="5"/>
      <c r="J418" s="5"/>
      <c r="K418" s="5"/>
      <c r="L418" s="38"/>
    </row>
    <row r="419" spans="8:12" ht="15.75" customHeight="1" x14ac:dyDescent="0.25">
      <c r="H419" s="54"/>
      <c r="I419" s="5"/>
      <c r="J419" s="5"/>
      <c r="K419" s="5"/>
      <c r="L419" s="38"/>
    </row>
    <row r="420" spans="8:12" ht="15.75" customHeight="1" x14ac:dyDescent="0.25">
      <c r="H420" s="54"/>
      <c r="I420" s="5"/>
      <c r="J420" s="5"/>
      <c r="K420" s="5"/>
      <c r="L420" s="38"/>
    </row>
    <row r="421" spans="8:12" ht="15.75" customHeight="1" x14ac:dyDescent="0.25">
      <c r="H421" s="54"/>
      <c r="I421" s="5"/>
      <c r="J421" s="5"/>
      <c r="K421" s="5"/>
      <c r="L421" s="38"/>
    </row>
    <row r="422" spans="8:12" ht="15.75" customHeight="1" x14ac:dyDescent="0.25">
      <c r="H422" s="54"/>
      <c r="I422" s="5"/>
      <c r="J422" s="5"/>
      <c r="K422" s="5"/>
      <c r="L422" s="38"/>
    </row>
    <row r="423" spans="8:12" ht="15.75" customHeight="1" x14ac:dyDescent="0.25">
      <c r="H423" s="54"/>
      <c r="I423" s="5"/>
      <c r="J423" s="5"/>
      <c r="K423" s="5"/>
      <c r="L423" s="38"/>
    </row>
    <row r="424" spans="8:12" ht="15.75" customHeight="1" x14ac:dyDescent="0.25">
      <c r="H424" s="54"/>
      <c r="I424" s="5"/>
      <c r="J424" s="5"/>
      <c r="K424" s="5"/>
      <c r="L424" s="38"/>
    </row>
    <row r="425" spans="8:12" ht="15.75" customHeight="1" x14ac:dyDescent="0.25">
      <c r="H425" s="54"/>
      <c r="I425" s="5"/>
      <c r="J425" s="5"/>
      <c r="K425" s="5"/>
      <c r="L425" s="38"/>
    </row>
    <row r="426" spans="8:12" ht="15.75" customHeight="1" x14ac:dyDescent="0.25">
      <c r="H426" s="54"/>
      <c r="I426" s="5"/>
      <c r="J426" s="5"/>
      <c r="K426" s="5"/>
      <c r="L426" s="38"/>
    </row>
    <row r="427" spans="8:12" ht="15.75" customHeight="1" x14ac:dyDescent="0.25">
      <c r="H427" s="54"/>
      <c r="I427" s="5"/>
      <c r="J427" s="5"/>
      <c r="K427" s="5"/>
      <c r="L427" s="38"/>
    </row>
    <row r="428" spans="8:12" ht="15.75" customHeight="1" x14ac:dyDescent="0.25">
      <c r="H428" s="54"/>
      <c r="I428" s="5"/>
      <c r="J428" s="5"/>
      <c r="K428" s="5"/>
      <c r="L428" s="38"/>
    </row>
    <row r="429" spans="8:12" ht="15.75" customHeight="1" x14ac:dyDescent="0.25">
      <c r="H429" s="54"/>
      <c r="I429" s="5"/>
      <c r="J429" s="5"/>
      <c r="K429" s="5"/>
      <c r="L429" s="38"/>
    </row>
    <row r="430" spans="8:12" ht="15.75" customHeight="1" x14ac:dyDescent="0.25">
      <c r="H430" s="54"/>
      <c r="I430" s="5"/>
      <c r="J430" s="5"/>
      <c r="K430" s="5"/>
      <c r="L430" s="38"/>
    </row>
    <row r="431" spans="8:12" ht="15.75" customHeight="1" x14ac:dyDescent="0.25">
      <c r="H431" s="54"/>
      <c r="I431" s="5"/>
      <c r="J431" s="5"/>
      <c r="K431" s="5"/>
      <c r="L431" s="38"/>
    </row>
    <row r="432" spans="8:12" ht="15.75" customHeight="1" x14ac:dyDescent="0.25">
      <c r="H432" s="54"/>
      <c r="I432" s="5"/>
      <c r="J432" s="5"/>
      <c r="K432" s="5"/>
      <c r="L432" s="38"/>
    </row>
    <row r="433" spans="8:12" ht="15.75" customHeight="1" x14ac:dyDescent="0.25">
      <c r="H433" s="54"/>
      <c r="I433" s="5"/>
      <c r="J433" s="5"/>
      <c r="K433" s="5"/>
      <c r="L433" s="38"/>
    </row>
    <row r="434" spans="8:12" ht="15.75" customHeight="1" x14ac:dyDescent="0.25">
      <c r="H434" s="54"/>
      <c r="I434" s="5"/>
      <c r="J434" s="5"/>
      <c r="K434" s="5"/>
      <c r="L434" s="38"/>
    </row>
    <row r="435" spans="8:12" ht="15.75" customHeight="1" x14ac:dyDescent="0.25">
      <c r="H435" s="54"/>
      <c r="I435" s="5"/>
      <c r="J435" s="5"/>
      <c r="K435" s="5"/>
      <c r="L435" s="38"/>
    </row>
    <row r="436" spans="8:12" ht="15.75" customHeight="1" x14ac:dyDescent="0.25">
      <c r="H436" s="54"/>
      <c r="I436" s="5"/>
      <c r="J436" s="5"/>
      <c r="K436" s="5"/>
      <c r="L436" s="38"/>
    </row>
    <row r="437" spans="8:12" ht="15.75" customHeight="1" x14ac:dyDescent="0.25">
      <c r="H437" s="54"/>
      <c r="I437" s="5"/>
      <c r="J437" s="5"/>
      <c r="K437" s="5"/>
      <c r="L437" s="38"/>
    </row>
    <row r="438" spans="8:12" ht="15.75" customHeight="1" x14ac:dyDescent="0.25">
      <c r="H438" s="54"/>
      <c r="I438" s="5"/>
      <c r="J438" s="5"/>
      <c r="K438" s="5"/>
      <c r="L438" s="38"/>
    </row>
    <row r="439" spans="8:12" ht="15.75" customHeight="1" x14ac:dyDescent="0.25">
      <c r="H439" s="54"/>
      <c r="I439" s="5"/>
      <c r="J439" s="5"/>
      <c r="K439" s="5"/>
      <c r="L439" s="38"/>
    </row>
    <row r="440" spans="8:12" ht="15.75" customHeight="1" x14ac:dyDescent="0.25">
      <c r="H440" s="54"/>
      <c r="I440" s="5"/>
      <c r="J440" s="5"/>
      <c r="K440" s="5"/>
      <c r="L440" s="38"/>
    </row>
    <row r="441" spans="8:12" ht="15.75" customHeight="1" x14ac:dyDescent="0.25">
      <c r="H441" s="54"/>
      <c r="I441" s="5"/>
      <c r="J441" s="5"/>
      <c r="K441" s="5"/>
      <c r="L441" s="38"/>
    </row>
    <row r="442" spans="8:12" ht="15.75" customHeight="1" x14ac:dyDescent="0.25">
      <c r="H442" s="54"/>
      <c r="I442" s="5"/>
      <c r="J442" s="5"/>
      <c r="K442" s="5"/>
      <c r="L442" s="38"/>
    </row>
    <row r="443" spans="8:12" ht="15.75" customHeight="1" x14ac:dyDescent="0.25">
      <c r="H443" s="54"/>
      <c r="I443" s="5"/>
      <c r="J443" s="5"/>
      <c r="K443" s="5"/>
      <c r="L443" s="38"/>
    </row>
    <row r="444" spans="8:12" ht="15.75" customHeight="1" x14ac:dyDescent="0.25">
      <c r="H444" s="54"/>
      <c r="I444" s="5"/>
      <c r="J444" s="5"/>
      <c r="K444" s="5"/>
      <c r="L444" s="38"/>
    </row>
    <row r="445" spans="8:12" ht="15.75" customHeight="1" x14ac:dyDescent="0.25">
      <c r="H445" s="54"/>
      <c r="I445" s="5"/>
      <c r="J445" s="5"/>
      <c r="K445" s="5"/>
      <c r="L445" s="38"/>
    </row>
    <row r="446" spans="8:12" ht="15.75" customHeight="1" x14ac:dyDescent="0.25">
      <c r="H446" s="54"/>
      <c r="I446" s="5"/>
      <c r="J446" s="5"/>
      <c r="K446" s="5"/>
      <c r="L446" s="38"/>
    </row>
    <row r="447" spans="8:12" ht="15.75" customHeight="1" x14ac:dyDescent="0.25">
      <c r="H447" s="54"/>
      <c r="I447" s="5"/>
      <c r="J447" s="5"/>
      <c r="K447" s="5"/>
      <c r="L447" s="38"/>
    </row>
    <row r="448" spans="8:12" ht="15.75" customHeight="1" x14ac:dyDescent="0.25">
      <c r="H448" s="54"/>
      <c r="I448" s="5"/>
      <c r="J448" s="5"/>
      <c r="K448" s="5"/>
      <c r="L448" s="38"/>
    </row>
    <row r="449" spans="8:12" ht="15.75" customHeight="1" x14ac:dyDescent="0.25">
      <c r="H449" s="54"/>
      <c r="I449" s="5"/>
      <c r="J449" s="5"/>
      <c r="K449" s="5"/>
      <c r="L449" s="38"/>
    </row>
    <row r="450" spans="8:12" ht="15.75" customHeight="1" x14ac:dyDescent="0.25">
      <c r="H450" s="54"/>
      <c r="I450" s="5"/>
      <c r="J450" s="5"/>
      <c r="K450" s="5"/>
      <c r="L450" s="38"/>
    </row>
    <row r="451" spans="8:12" ht="15.75" customHeight="1" x14ac:dyDescent="0.25">
      <c r="H451" s="54"/>
      <c r="I451" s="5"/>
      <c r="J451" s="5"/>
      <c r="K451" s="5"/>
      <c r="L451" s="38"/>
    </row>
    <row r="452" spans="8:12" ht="15.75" customHeight="1" x14ac:dyDescent="0.25">
      <c r="H452" s="54"/>
      <c r="I452" s="5"/>
      <c r="J452" s="5"/>
      <c r="K452" s="5"/>
      <c r="L452" s="38"/>
    </row>
    <row r="453" spans="8:12" ht="15.75" customHeight="1" x14ac:dyDescent="0.25">
      <c r="H453" s="54"/>
      <c r="I453" s="5"/>
      <c r="J453" s="5"/>
      <c r="K453" s="5"/>
      <c r="L453" s="38"/>
    </row>
    <row r="454" spans="8:12" ht="15.75" customHeight="1" x14ac:dyDescent="0.25">
      <c r="H454" s="54"/>
      <c r="I454" s="5"/>
      <c r="J454" s="5"/>
      <c r="K454" s="5"/>
      <c r="L454" s="38"/>
    </row>
    <row r="455" spans="8:12" ht="15.75" customHeight="1" x14ac:dyDescent="0.25">
      <c r="H455" s="54"/>
      <c r="I455" s="5"/>
      <c r="J455" s="5"/>
      <c r="K455" s="5"/>
      <c r="L455" s="38"/>
    </row>
    <row r="456" spans="8:12" ht="15.75" customHeight="1" x14ac:dyDescent="0.25">
      <c r="H456" s="54"/>
      <c r="I456" s="5"/>
      <c r="J456" s="5"/>
      <c r="K456" s="5"/>
      <c r="L456" s="38"/>
    </row>
    <row r="457" spans="8:12" ht="15.75" customHeight="1" x14ac:dyDescent="0.25">
      <c r="H457" s="54"/>
      <c r="I457" s="5"/>
      <c r="J457" s="5"/>
      <c r="K457" s="5"/>
      <c r="L457" s="38"/>
    </row>
    <row r="458" spans="8:12" ht="15.75" customHeight="1" x14ac:dyDescent="0.25">
      <c r="H458" s="54"/>
      <c r="I458" s="5"/>
      <c r="J458" s="5"/>
      <c r="K458" s="5"/>
      <c r="L458" s="38"/>
    </row>
    <row r="459" spans="8:12" ht="15.75" customHeight="1" x14ac:dyDescent="0.25">
      <c r="H459" s="54"/>
      <c r="I459" s="5"/>
      <c r="J459" s="5"/>
      <c r="K459" s="5"/>
      <c r="L459" s="38"/>
    </row>
    <row r="460" spans="8:12" ht="15.75" customHeight="1" x14ac:dyDescent="0.25">
      <c r="H460" s="54"/>
      <c r="I460" s="5"/>
      <c r="J460" s="5"/>
      <c r="K460" s="5"/>
      <c r="L460" s="38"/>
    </row>
    <row r="461" spans="8:12" ht="15.75" customHeight="1" x14ac:dyDescent="0.25">
      <c r="H461" s="54"/>
      <c r="I461" s="5"/>
      <c r="J461" s="5"/>
      <c r="K461" s="5"/>
      <c r="L461" s="38"/>
    </row>
    <row r="462" spans="8:12" ht="15.75" customHeight="1" x14ac:dyDescent="0.25">
      <c r="H462" s="54"/>
      <c r="I462" s="5"/>
      <c r="J462" s="5"/>
      <c r="K462" s="5"/>
      <c r="L462" s="38"/>
    </row>
    <row r="463" spans="8:12" ht="15.75" customHeight="1" x14ac:dyDescent="0.25">
      <c r="H463" s="54"/>
      <c r="I463" s="5"/>
      <c r="J463" s="5"/>
      <c r="K463" s="5"/>
      <c r="L463" s="38"/>
    </row>
    <row r="464" spans="8:12" ht="15.75" customHeight="1" x14ac:dyDescent="0.25">
      <c r="H464" s="54"/>
      <c r="I464" s="5"/>
      <c r="J464" s="5"/>
      <c r="K464" s="5"/>
      <c r="L464" s="38"/>
    </row>
    <row r="465" spans="8:12" ht="15.75" customHeight="1" x14ac:dyDescent="0.25">
      <c r="H465" s="54"/>
      <c r="I465" s="5"/>
      <c r="J465" s="5"/>
      <c r="K465" s="5"/>
      <c r="L465" s="38"/>
    </row>
    <row r="466" spans="8:12" ht="15.75" customHeight="1" x14ac:dyDescent="0.25">
      <c r="H466" s="54"/>
      <c r="I466" s="5"/>
      <c r="J466" s="5"/>
      <c r="K466" s="5"/>
      <c r="L466" s="38"/>
    </row>
    <row r="467" spans="8:12" ht="15.75" customHeight="1" x14ac:dyDescent="0.25">
      <c r="H467" s="54"/>
      <c r="I467" s="5"/>
      <c r="J467" s="5"/>
      <c r="K467" s="5"/>
      <c r="L467" s="38"/>
    </row>
    <row r="468" spans="8:12" ht="15.75" customHeight="1" x14ac:dyDescent="0.25">
      <c r="H468" s="54"/>
      <c r="I468" s="5"/>
      <c r="J468" s="5"/>
      <c r="K468" s="5"/>
      <c r="L468" s="38"/>
    </row>
    <row r="469" spans="8:12" ht="15.75" customHeight="1" x14ac:dyDescent="0.25">
      <c r="H469" s="54"/>
      <c r="I469" s="5"/>
      <c r="J469" s="5"/>
      <c r="K469" s="5"/>
      <c r="L469" s="38"/>
    </row>
    <row r="470" spans="8:12" ht="15.75" customHeight="1" x14ac:dyDescent="0.25">
      <c r="H470" s="54"/>
      <c r="I470" s="5"/>
      <c r="J470" s="5"/>
      <c r="K470" s="5"/>
      <c r="L470" s="38"/>
    </row>
    <row r="471" spans="8:12" ht="15.75" customHeight="1" x14ac:dyDescent="0.25">
      <c r="H471" s="54"/>
      <c r="I471" s="5"/>
      <c r="J471" s="5"/>
      <c r="K471" s="5"/>
      <c r="L471" s="38"/>
    </row>
    <row r="472" spans="8:12" ht="15.75" customHeight="1" x14ac:dyDescent="0.25">
      <c r="H472" s="54"/>
      <c r="I472" s="5"/>
      <c r="J472" s="5"/>
      <c r="K472" s="5"/>
      <c r="L472" s="38"/>
    </row>
    <row r="473" spans="8:12" ht="15.75" customHeight="1" x14ac:dyDescent="0.25">
      <c r="H473" s="54"/>
      <c r="I473" s="5"/>
      <c r="J473" s="5"/>
      <c r="K473" s="5"/>
      <c r="L473" s="38"/>
    </row>
    <row r="474" spans="8:12" ht="15.75" customHeight="1" x14ac:dyDescent="0.25">
      <c r="H474" s="54"/>
      <c r="I474" s="5"/>
      <c r="J474" s="5"/>
      <c r="K474" s="5"/>
      <c r="L474" s="38"/>
    </row>
    <row r="475" spans="8:12" ht="15.75" customHeight="1" x14ac:dyDescent="0.25">
      <c r="H475" s="54"/>
      <c r="I475" s="5"/>
      <c r="J475" s="5"/>
      <c r="K475" s="5"/>
      <c r="L475" s="38"/>
    </row>
    <row r="476" spans="8:12" ht="15.75" customHeight="1" x14ac:dyDescent="0.25">
      <c r="H476" s="54"/>
      <c r="I476" s="5"/>
      <c r="J476" s="5"/>
      <c r="K476" s="5"/>
      <c r="L476" s="38"/>
    </row>
    <row r="477" spans="8:12" ht="15.75" customHeight="1" x14ac:dyDescent="0.25">
      <c r="H477" s="54"/>
      <c r="I477" s="5"/>
      <c r="J477" s="5"/>
      <c r="K477" s="5"/>
      <c r="L477" s="38"/>
    </row>
    <row r="478" spans="8:12" ht="15.75" customHeight="1" x14ac:dyDescent="0.25">
      <c r="H478" s="54"/>
      <c r="I478" s="5"/>
      <c r="J478" s="5"/>
      <c r="K478" s="5"/>
      <c r="L478" s="38"/>
    </row>
    <row r="479" spans="8:12" ht="15.75" customHeight="1" x14ac:dyDescent="0.25">
      <c r="H479" s="54"/>
      <c r="I479" s="5"/>
      <c r="J479" s="5"/>
      <c r="K479" s="5"/>
      <c r="L479" s="38"/>
    </row>
    <row r="480" spans="8:12" ht="15.75" customHeight="1" x14ac:dyDescent="0.25">
      <c r="H480" s="54"/>
      <c r="I480" s="5"/>
      <c r="J480" s="5"/>
      <c r="K480" s="5"/>
      <c r="L480" s="38"/>
    </row>
    <row r="481" spans="8:12" ht="15.75" customHeight="1" x14ac:dyDescent="0.25">
      <c r="H481" s="54"/>
      <c r="I481" s="5"/>
      <c r="J481" s="5"/>
      <c r="K481" s="5"/>
      <c r="L481" s="38"/>
    </row>
    <row r="482" spans="8:12" ht="15.75" customHeight="1" x14ac:dyDescent="0.25">
      <c r="H482" s="54"/>
      <c r="I482" s="5"/>
      <c r="J482" s="5"/>
      <c r="K482" s="5"/>
      <c r="L482" s="38"/>
    </row>
    <row r="483" spans="8:12" ht="15.75" customHeight="1" x14ac:dyDescent="0.25">
      <c r="H483" s="54"/>
      <c r="I483" s="5"/>
      <c r="J483" s="5"/>
      <c r="K483" s="5"/>
      <c r="L483" s="38"/>
    </row>
    <row r="484" spans="8:12" ht="15.75" customHeight="1" x14ac:dyDescent="0.25">
      <c r="H484" s="54"/>
      <c r="I484" s="5"/>
      <c r="J484" s="5"/>
      <c r="K484" s="5"/>
      <c r="L484" s="38"/>
    </row>
    <row r="485" spans="8:12" ht="15.75" customHeight="1" x14ac:dyDescent="0.25">
      <c r="H485" s="54"/>
      <c r="I485" s="5"/>
      <c r="J485" s="5"/>
      <c r="K485" s="5"/>
      <c r="L485" s="38"/>
    </row>
    <row r="486" spans="8:12" ht="15.75" customHeight="1" x14ac:dyDescent="0.25">
      <c r="H486" s="54"/>
      <c r="I486" s="5"/>
      <c r="J486" s="5"/>
      <c r="K486" s="5"/>
      <c r="L486" s="38"/>
    </row>
    <row r="487" spans="8:12" ht="15.75" customHeight="1" x14ac:dyDescent="0.25">
      <c r="H487" s="54"/>
      <c r="I487" s="5"/>
      <c r="J487" s="5"/>
      <c r="K487" s="5"/>
      <c r="L487" s="38"/>
    </row>
    <row r="488" spans="8:12" ht="15.75" customHeight="1" x14ac:dyDescent="0.25">
      <c r="H488" s="54"/>
      <c r="I488" s="5"/>
      <c r="J488" s="5"/>
      <c r="K488" s="5"/>
      <c r="L488" s="38"/>
    </row>
    <row r="489" spans="8:12" ht="15.75" customHeight="1" x14ac:dyDescent="0.25">
      <c r="H489" s="54"/>
      <c r="I489" s="5"/>
      <c r="J489" s="5"/>
      <c r="K489" s="5"/>
      <c r="L489" s="38"/>
    </row>
    <row r="490" spans="8:12" ht="15.75" customHeight="1" x14ac:dyDescent="0.25">
      <c r="H490" s="54"/>
      <c r="I490" s="5"/>
      <c r="J490" s="5"/>
      <c r="K490" s="5"/>
      <c r="L490" s="38"/>
    </row>
    <row r="491" spans="8:12" ht="15.75" customHeight="1" x14ac:dyDescent="0.25">
      <c r="H491" s="54"/>
      <c r="I491" s="5"/>
      <c r="J491" s="5"/>
      <c r="K491" s="5"/>
      <c r="L491" s="38"/>
    </row>
    <row r="492" spans="8:12" ht="15.75" customHeight="1" x14ac:dyDescent="0.25">
      <c r="H492" s="54"/>
      <c r="I492" s="5"/>
      <c r="J492" s="5"/>
      <c r="K492" s="5"/>
      <c r="L492" s="38"/>
    </row>
    <row r="493" spans="8:12" ht="15.75" customHeight="1" x14ac:dyDescent="0.25">
      <c r="H493" s="54"/>
      <c r="I493" s="5"/>
      <c r="J493" s="5"/>
      <c r="K493" s="5"/>
      <c r="L493" s="38"/>
    </row>
    <row r="494" spans="8:12" ht="15.75" customHeight="1" x14ac:dyDescent="0.25">
      <c r="H494" s="54"/>
      <c r="I494" s="5"/>
      <c r="J494" s="5"/>
      <c r="K494" s="5"/>
      <c r="L494" s="38"/>
    </row>
    <row r="495" spans="8:12" ht="15.75" customHeight="1" x14ac:dyDescent="0.25">
      <c r="H495" s="54"/>
      <c r="I495" s="5"/>
      <c r="J495" s="5"/>
      <c r="K495" s="5"/>
      <c r="L495" s="38"/>
    </row>
    <row r="496" spans="8:12" ht="15.75" customHeight="1" x14ac:dyDescent="0.25">
      <c r="H496" s="54"/>
      <c r="I496" s="5"/>
      <c r="J496" s="5"/>
      <c r="K496" s="5"/>
      <c r="L496" s="38"/>
    </row>
    <row r="497" spans="8:12" ht="15.75" customHeight="1" x14ac:dyDescent="0.25">
      <c r="H497" s="54"/>
      <c r="I497" s="5"/>
      <c r="J497" s="5"/>
      <c r="K497" s="5"/>
      <c r="L497" s="38"/>
    </row>
    <row r="498" spans="8:12" ht="15.75" customHeight="1" x14ac:dyDescent="0.25">
      <c r="H498" s="54"/>
      <c r="I498" s="5"/>
      <c r="J498" s="5"/>
      <c r="K498" s="5"/>
      <c r="L498" s="38"/>
    </row>
    <row r="499" spans="8:12" ht="15.75" customHeight="1" x14ac:dyDescent="0.25">
      <c r="H499" s="54"/>
      <c r="I499" s="5"/>
      <c r="J499" s="5"/>
      <c r="K499" s="5"/>
      <c r="L499" s="38"/>
    </row>
    <row r="500" spans="8:12" ht="15.75" customHeight="1" x14ac:dyDescent="0.25">
      <c r="H500" s="54"/>
      <c r="I500" s="5"/>
      <c r="J500" s="5"/>
      <c r="K500" s="5"/>
      <c r="L500" s="38"/>
    </row>
    <row r="501" spans="8:12" ht="15.75" customHeight="1" x14ac:dyDescent="0.25">
      <c r="H501" s="54"/>
      <c r="I501" s="5"/>
      <c r="J501" s="5"/>
      <c r="K501" s="5"/>
      <c r="L501" s="38"/>
    </row>
    <row r="502" spans="8:12" ht="15.75" customHeight="1" x14ac:dyDescent="0.25">
      <c r="H502" s="54"/>
      <c r="I502" s="5"/>
      <c r="J502" s="5"/>
      <c r="K502" s="5"/>
      <c r="L502" s="38"/>
    </row>
    <row r="503" spans="8:12" ht="15.75" customHeight="1" x14ac:dyDescent="0.25">
      <c r="H503" s="54"/>
      <c r="I503" s="5"/>
      <c r="J503" s="5"/>
      <c r="K503" s="5"/>
      <c r="L503" s="38"/>
    </row>
    <row r="504" spans="8:12" ht="15.75" customHeight="1" x14ac:dyDescent="0.25">
      <c r="H504" s="54"/>
      <c r="I504" s="5"/>
      <c r="J504" s="5"/>
      <c r="K504" s="5"/>
      <c r="L504" s="38"/>
    </row>
    <row r="505" spans="8:12" ht="15.75" customHeight="1" x14ac:dyDescent="0.25">
      <c r="H505" s="54"/>
      <c r="I505" s="5"/>
      <c r="J505" s="5"/>
      <c r="K505" s="5"/>
      <c r="L505" s="38"/>
    </row>
    <row r="506" spans="8:12" ht="15.75" customHeight="1" x14ac:dyDescent="0.25">
      <c r="H506" s="54"/>
      <c r="I506" s="5"/>
      <c r="J506" s="5"/>
      <c r="K506" s="5"/>
      <c r="L506" s="38"/>
    </row>
    <row r="507" spans="8:12" ht="15.75" customHeight="1" x14ac:dyDescent="0.25">
      <c r="H507" s="54"/>
      <c r="I507" s="5"/>
      <c r="J507" s="5"/>
      <c r="K507" s="5"/>
      <c r="L507" s="38"/>
    </row>
    <row r="508" spans="8:12" ht="15.75" customHeight="1" x14ac:dyDescent="0.25">
      <c r="H508" s="54"/>
      <c r="I508" s="5"/>
      <c r="J508" s="5"/>
      <c r="K508" s="5"/>
      <c r="L508" s="38"/>
    </row>
    <row r="509" spans="8:12" ht="15.75" customHeight="1" x14ac:dyDescent="0.25">
      <c r="H509" s="54"/>
      <c r="I509" s="5"/>
      <c r="J509" s="5"/>
      <c r="K509" s="5"/>
      <c r="L509" s="38"/>
    </row>
    <row r="510" spans="8:12" ht="15.75" customHeight="1" x14ac:dyDescent="0.25">
      <c r="H510" s="54"/>
      <c r="I510" s="5"/>
      <c r="J510" s="5"/>
      <c r="K510" s="5"/>
      <c r="L510" s="38"/>
    </row>
    <row r="511" spans="8:12" ht="15.75" customHeight="1" x14ac:dyDescent="0.25">
      <c r="H511" s="54"/>
      <c r="I511" s="5"/>
      <c r="J511" s="5"/>
      <c r="K511" s="5"/>
      <c r="L511" s="38"/>
    </row>
    <row r="512" spans="8:12" ht="15.75" customHeight="1" x14ac:dyDescent="0.25">
      <c r="H512" s="54"/>
      <c r="I512" s="5"/>
      <c r="J512" s="5"/>
      <c r="K512" s="5"/>
      <c r="L512" s="38"/>
    </row>
    <row r="513" spans="8:12" ht="15.75" customHeight="1" x14ac:dyDescent="0.25">
      <c r="H513" s="54"/>
      <c r="I513" s="5"/>
      <c r="J513" s="5"/>
      <c r="K513" s="5"/>
      <c r="L513" s="38"/>
    </row>
    <row r="514" spans="8:12" ht="15.75" customHeight="1" x14ac:dyDescent="0.25">
      <c r="H514" s="54"/>
      <c r="I514" s="5"/>
      <c r="J514" s="5"/>
      <c r="K514" s="5"/>
      <c r="L514" s="38"/>
    </row>
    <row r="515" spans="8:12" ht="15.75" customHeight="1" x14ac:dyDescent="0.25">
      <c r="H515" s="54"/>
      <c r="I515" s="5"/>
      <c r="J515" s="5"/>
      <c r="K515" s="5"/>
      <c r="L515" s="38"/>
    </row>
    <row r="516" spans="8:12" ht="15.75" customHeight="1" x14ac:dyDescent="0.25">
      <c r="H516" s="54"/>
      <c r="I516" s="5"/>
      <c r="J516" s="5"/>
      <c r="K516" s="5"/>
      <c r="L516" s="38"/>
    </row>
    <row r="517" spans="8:12" ht="15.75" customHeight="1" x14ac:dyDescent="0.25">
      <c r="H517" s="54"/>
      <c r="I517" s="5"/>
      <c r="J517" s="5"/>
      <c r="K517" s="5"/>
      <c r="L517" s="38"/>
    </row>
    <row r="518" spans="8:12" ht="15.75" customHeight="1" x14ac:dyDescent="0.25">
      <c r="H518" s="54"/>
      <c r="I518" s="5"/>
      <c r="J518" s="5"/>
      <c r="K518" s="5"/>
      <c r="L518" s="38"/>
    </row>
    <row r="519" spans="8:12" ht="15.75" customHeight="1" x14ac:dyDescent="0.25">
      <c r="H519" s="54"/>
      <c r="I519" s="5"/>
      <c r="J519" s="5"/>
      <c r="K519" s="5"/>
      <c r="L519" s="38"/>
    </row>
    <row r="520" spans="8:12" ht="15.75" customHeight="1" x14ac:dyDescent="0.25">
      <c r="H520" s="54"/>
      <c r="I520" s="5"/>
      <c r="J520" s="5"/>
      <c r="K520" s="5"/>
      <c r="L520" s="38"/>
    </row>
    <row r="521" spans="8:12" ht="15.75" customHeight="1" x14ac:dyDescent="0.25">
      <c r="H521" s="54"/>
      <c r="I521" s="5"/>
      <c r="J521" s="5"/>
      <c r="K521" s="5"/>
      <c r="L521" s="38"/>
    </row>
    <row r="522" spans="8:12" ht="15.75" customHeight="1" x14ac:dyDescent="0.25">
      <c r="H522" s="54"/>
      <c r="I522" s="5"/>
      <c r="J522" s="5"/>
      <c r="K522" s="5"/>
      <c r="L522" s="38"/>
    </row>
    <row r="523" spans="8:12" ht="15.75" customHeight="1" x14ac:dyDescent="0.25">
      <c r="H523" s="54"/>
      <c r="I523" s="5"/>
      <c r="J523" s="5"/>
      <c r="K523" s="5"/>
      <c r="L523" s="38"/>
    </row>
    <row r="524" spans="8:12" ht="15.75" customHeight="1" x14ac:dyDescent="0.25">
      <c r="H524" s="54"/>
      <c r="I524" s="5"/>
      <c r="J524" s="5"/>
      <c r="K524" s="5"/>
      <c r="L524" s="38"/>
    </row>
    <row r="525" spans="8:12" ht="15.75" customHeight="1" x14ac:dyDescent="0.25">
      <c r="H525" s="54"/>
      <c r="I525" s="5"/>
      <c r="J525" s="5"/>
      <c r="K525" s="5"/>
      <c r="L525" s="38"/>
    </row>
    <row r="526" spans="8:12" ht="15.75" customHeight="1" x14ac:dyDescent="0.25">
      <c r="H526" s="54"/>
      <c r="I526" s="5"/>
      <c r="J526" s="5"/>
      <c r="K526" s="5"/>
      <c r="L526" s="38"/>
    </row>
    <row r="527" spans="8:12" ht="15.75" customHeight="1" x14ac:dyDescent="0.25">
      <c r="H527" s="54"/>
      <c r="I527" s="5"/>
      <c r="J527" s="5"/>
      <c r="K527" s="5"/>
      <c r="L527" s="38"/>
    </row>
    <row r="528" spans="8:12" ht="15.75" customHeight="1" x14ac:dyDescent="0.25">
      <c r="H528" s="54"/>
      <c r="I528" s="5"/>
      <c r="J528" s="5"/>
      <c r="K528" s="5"/>
      <c r="L528" s="38"/>
    </row>
    <row r="529" spans="8:12" ht="15.75" customHeight="1" x14ac:dyDescent="0.25">
      <c r="H529" s="54"/>
      <c r="I529" s="5"/>
      <c r="J529" s="5"/>
      <c r="K529" s="5"/>
      <c r="L529" s="38"/>
    </row>
    <row r="530" spans="8:12" ht="15.75" customHeight="1" x14ac:dyDescent="0.25">
      <c r="H530" s="54"/>
      <c r="I530" s="5"/>
      <c r="J530" s="5"/>
      <c r="K530" s="5"/>
      <c r="L530" s="38"/>
    </row>
    <row r="531" spans="8:12" ht="15.75" customHeight="1" x14ac:dyDescent="0.25">
      <c r="H531" s="54"/>
      <c r="I531" s="5"/>
      <c r="J531" s="5"/>
      <c r="K531" s="5"/>
      <c r="L531" s="38"/>
    </row>
    <row r="532" spans="8:12" ht="15.75" customHeight="1" x14ac:dyDescent="0.25">
      <c r="H532" s="54"/>
      <c r="I532" s="5"/>
      <c r="J532" s="5"/>
      <c r="K532" s="5"/>
      <c r="L532" s="38"/>
    </row>
    <row r="533" spans="8:12" ht="15.75" customHeight="1" x14ac:dyDescent="0.25">
      <c r="H533" s="54"/>
      <c r="I533" s="5"/>
      <c r="J533" s="5"/>
      <c r="K533" s="5"/>
      <c r="L533" s="38"/>
    </row>
    <row r="534" spans="8:12" ht="15.75" customHeight="1" x14ac:dyDescent="0.25">
      <c r="H534" s="54"/>
      <c r="I534" s="5"/>
      <c r="J534" s="5"/>
      <c r="K534" s="5"/>
      <c r="L534" s="38"/>
    </row>
    <row r="535" spans="8:12" ht="15.75" customHeight="1" x14ac:dyDescent="0.25">
      <c r="H535" s="54"/>
      <c r="I535" s="5"/>
      <c r="J535" s="5"/>
      <c r="K535" s="5"/>
      <c r="L535" s="38"/>
    </row>
    <row r="536" spans="8:12" ht="15.75" customHeight="1" x14ac:dyDescent="0.25">
      <c r="H536" s="54"/>
      <c r="I536" s="5"/>
      <c r="J536" s="5"/>
      <c r="K536" s="5"/>
      <c r="L536" s="38"/>
    </row>
    <row r="537" spans="8:12" ht="15.75" customHeight="1" x14ac:dyDescent="0.25">
      <c r="H537" s="54"/>
      <c r="I537" s="5"/>
      <c r="J537" s="5"/>
      <c r="K537" s="5"/>
      <c r="L537" s="38"/>
    </row>
    <row r="538" spans="8:12" ht="15.75" customHeight="1" x14ac:dyDescent="0.25">
      <c r="H538" s="54"/>
      <c r="I538" s="5"/>
      <c r="J538" s="5"/>
      <c r="K538" s="5"/>
      <c r="L538" s="38"/>
    </row>
    <row r="539" spans="8:12" ht="15.75" customHeight="1" x14ac:dyDescent="0.25">
      <c r="H539" s="54"/>
      <c r="I539" s="5"/>
      <c r="J539" s="5"/>
      <c r="K539" s="5"/>
      <c r="L539" s="38"/>
    </row>
    <row r="540" spans="8:12" ht="15.75" customHeight="1" x14ac:dyDescent="0.25">
      <c r="H540" s="54"/>
      <c r="I540" s="5"/>
      <c r="J540" s="5"/>
      <c r="K540" s="5"/>
      <c r="L540" s="38"/>
    </row>
    <row r="541" spans="8:12" ht="15.75" customHeight="1" x14ac:dyDescent="0.25">
      <c r="H541" s="54"/>
      <c r="I541" s="5"/>
      <c r="J541" s="5"/>
      <c r="K541" s="5"/>
      <c r="L541" s="38"/>
    </row>
    <row r="542" spans="8:12" ht="15.75" customHeight="1" x14ac:dyDescent="0.25">
      <c r="H542" s="54"/>
      <c r="I542" s="5"/>
      <c r="J542" s="5"/>
      <c r="K542" s="5"/>
      <c r="L542" s="38"/>
    </row>
    <row r="543" spans="8:12" ht="15.75" customHeight="1" x14ac:dyDescent="0.25">
      <c r="H543" s="54"/>
      <c r="I543" s="5"/>
      <c r="J543" s="5"/>
      <c r="K543" s="5"/>
      <c r="L543" s="38"/>
    </row>
    <row r="544" spans="8:12" ht="15.75" customHeight="1" x14ac:dyDescent="0.25">
      <c r="H544" s="54"/>
      <c r="I544" s="5"/>
      <c r="J544" s="5"/>
      <c r="K544" s="5"/>
      <c r="L544" s="38"/>
    </row>
    <row r="545" spans="8:12" ht="15.75" customHeight="1" x14ac:dyDescent="0.25">
      <c r="H545" s="54"/>
      <c r="I545" s="5"/>
      <c r="J545" s="5"/>
      <c r="K545" s="5"/>
      <c r="L545" s="38"/>
    </row>
    <row r="546" spans="8:12" ht="15.75" customHeight="1" x14ac:dyDescent="0.25">
      <c r="H546" s="54"/>
      <c r="I546" s="5"/>
      <c r="J546" s="5"/>
      <c r="K546" s="5"/>
      <c r="L546" s="38"/>
    </row>
    <row r="547" spans="8:12" ht="15.75" customHeight="1" x14ac:dyDescent="0.25">
      <c r="H547" s="54"/>
      <c r="I547" s="5"/>
      <c r="J547" s="5"/>
      <c r="K547" s="5"/>
      <c r="L547" s="38"/>
    </row>
    <row r="548" spans="8:12" ht="15.75" customHeight="1" x14ac:dyDescent="0.25">
      <c r="H548" s="54"/>
      <c r="I548" s="5"/>
      <c r="J548" s="5"/>
      <c r="K548" s="5"/>
      <c r="L548" s="38"/>
    </row>
    <row r="549" spans="8:12" ht="15.75" customHeight="1" x14ac:dyDescent="0.25">
      <c r="H549" s="54"/>
      <c r="I549" s="5"/>
      <c r="J549" s="5"/>
      <c r="K549" s="5"/>
      <c r="L549" s="38"/>
    </row>
    <row r="550" spans="8:12" ht="15.75" customHeight="1" x14ac:dyDescent="0.25">
      <c r="H550" s="54"/>
      <c r="I550" s="5"/>
      <c r="J550" s="5"/>
      <c r="K550" s="5"/>
      <c r="L550" s="38"/>
    </row>
    <row r="551" spans="8:12" ht="15.75" customHeight="1" x14ac:dyDescent="0.25">
      <c r="H551" s="54"/>
      <c r="I551" s="5"/>
      <c r="J551" s="5"/>
      <c r="K551" s="5"/>
      <c r="L551" s="38"/>
    </row>
    <row r="552" spans="8:12" ht="15.75" customHeight="1" x14ac:dyDescent="0.25">
      <c r="H552" s="54"/>
      <c r="I552" s="5"/>
      <c r="J552" s="5"/>
      <c r="K552" s="5"/>
      <c r="L552" s="38"/>
    </row>
    <row r="553" spans="8:12" ht="15.75" customHeight="1" x14ac:dyDescent="0.25">
      <c r="H553" s="54"/>
      <c r="I553" s="5"/>
      <c r="J553" s="5"/>
      <c r="K553" s="5"/>
      <c r="L553" s="38"/>
    </row>
    <row r="554" spans="8:12" ht="15.75" customHeight="1" x14ac:dyDescent="0.25">
      <c r="H554" s="54"/>
      <c r="I554" s="5"/>
      <c r="J554" s="5"/>
      <c r="K554" s="5"/>
      <c r="L554" s="38"/>
    </row>
    <row r="555" spans="8:12" ht="15.75" customHeight="1" x14ac:dyDescent="0.25">
      <c r="H555" s="54"/>
      <c r="I555" s="5"/>
      <c r="J555" s="5"/>
      <c r="K555" s="5"/>
      <c r="L555" s="38"/>
    </row>
    <row r="556" spans="8:12" ht="15.75" customHeight="1" x14ac:dyDescent="0.25">
      <c r="H556" s="54"/>
      <c r="I556" s="5"/>
      <c r="J556" s="5"/>
      <c r="K556" s="5"/>
      <c r="L556" s="38"/>
    </row>
    <row r="557" spans="8:12" ht="15.75" customHeight="1" x14ac:dyDescent="0.25">
      <c r="H557" s="54"/>
      <c r="I557" s="5"/>
      <c r="J557" s="5"/>
      <c r="K557" s="5"/>
      <c r="L557" s="38"/>
    </row>
    <row r="558" spans="8:12" ht="15.75" customHeight="1" x14ac:dyDescent="0.25">
      <c r="H558" s="54"/>
      <c r="I558" s="5"/>
      <c r="J558" s="5"/>
      <c r="K558" s="5"/>
      <c r="L558" s="38"/>
    </row>
    <row r="559" spans="8:12" ht="15.75" customHeight="1" x14ac:dyDescent="0.25">
      <c r="H559" s="54"/>
      <c r="I559" s="5"/>
      <c r="J559" s="5"/>
      <c r="K559" s="5"/>
      <c r="L559" s="38"/>
    </row>
    <row r="560" spans="8:12" ht="15.75" customHeight="1" x14ac:dyDescent="0.25">
      <c r="H560" s="54"/>
      <c r="I560" s="5"/>
      <c r="J560" s="5"/>
      <c r="K560" s="5"/>
      <c r="L560" s="38"/>
    </row>
    <row r="561" spans="8:12" ht="15.75" customHeight="1" x14ac:dyDescent="0.25">
      <c r="H561" s="54"/>
      <c r="I561" s="5"/>
      <c r="J561" s="5"/>
      <c r="K561" s="5"/>
      <c r="L561" s="38"/>
    </row>
    <row r="562" spans="8:12" ht="15.75" customHeight="1" x14ac:dyDescent="0.25">
      <c r="H562" s="54"/>
      <c r="I562" s="5"/>
      <c r="J562" s="5"/>
      <c r="K562" s="5"/>
      <c r="L562" s="38"/>
    </row>
    <row r="563" spans="8:12" ht="15.75" customHeight="1" x14ac:dyDescent="0.25">
      <c r="H563" s="54"/>
      <c r="I563" s="5"/>
      <c r="J563" s="5"/>
      <c r="K563" s="5"/>
      <c r="L563" s="38"/>
    </row>
    <row r="564" spans="8:12" ht="15.75" customHeight="1" x14ac:dyDescent="0.25">
      <c r="H564" s="54"/>
      <c r="I564" s="5"/>
      <c r="J564" s="5"/>
      <c r="K564" s="5"/>
      <c r="L564" s="38"/>
    </row>
    <row r="565" spans="8:12" ht="15.75" customHeight="1" x14ac:dyDescent="0.25">
      <c r="H565" s="54"/>
      <c r="I565" s="5"/>
      <c r="J565" s="5"/>
      <c r="K565" s="5"/>
      <c r="L565" s="38"/>
    </row>
    <row r="566" spans="8:12" ht="15.75" customHeight="1" x14ac:dyDescent="0.25">
      <c r="H566" s="54"/>
      <c r="I566" s="5"/>
      <c r="J566" s="5"/>
      <c r="K566" s="5"/>
      <c r="L566" s="38"/>
    </row>
    <row r="567" spans="8:12" ht="15.75" customHeight="1" x14ac:dyDescent="0.25">
      <c r="H567" s="54"/>
      <c r="I567" s="5"/>
      <c r="J567" s="5"/>
      <c r="K567" s="5"/>
      <c r="L567" s="38"/>
    </row>
    <row r="568" spans="8:12" ht="15.75" customHeight="1" x14ac:dyDescent="0.25">
      <c r="H568" s="54"/>
      <c r="I568" s="5"/>
      <c r="J568" s="5"/>
      <c r="K568" s="5"/>
      <c r="L568" s="38"/>
    </row>
    <row r="569" spans="8:12" ht="15.75" customHeight="1" x14ac:dyDescent="0.25">
      <c r="H569" s="54"/>
      <c r="I569" s="5"/>
      <c r="J569" s="5"/>
      <c r="K569" s="5"/>
      <c r="L569" s="38"/>
    </row>
    <row r="570" spans="8:12" ht="15.75" customHeight="1" x14ac:dyDescent="0.25">
      <c r="H570" s="54"/>
      <c r="I570" s="5"/>
      <c r="J570" s="5"/>
      <c r="K570" s="5"/>
      <c r="L570" s="38"/>
    </row>
    <row r="571" spans="8:12" ht="15.75" customHeight="1" x14ac:dyDescent="0.25">
      <c r="H571" s="54"/>
      <c r="I571" s="5"/>
      <c r="J571" s="5"/>
      <c r="K571" s="5"/>
      <c r="L571" s="38"/>
    </row>
    <row r="572" spans="8:12" ht="15.75" customHeight="1" x14ac:dyDescent="0.25">
      <c r="H572" s="54"/>
      <c r="I572" s="5"/>
      <c r="J572" s="5"/>
      <c r="K572" s="5"/>
      <c r="L572" s="38"/>
    </row>
    <row r="573" spans="8:12" ht="15.75" customHeight="1" x14ac:dyDescent="0.25">
      <c r="H573" s="54"/>
      <c r="I573" s="5"/>
      <c r="J573" s="5"/>
      <c r="K573" s="5"/>
      <c r="L573" s="38"/>
    </row>
    <row r="574" spans="8:12" ht="15.75" customHeight="1" x14ac:dyDescent="0.25">
      <c r="H574" s="54"/>
      <c r="I574" s="5"/>
      <c r="J574" s="5"/>
      <c r="K574" s="5"/>
      <c r="L574" s="38"/>
    </row>
    <row r="575" spans="8:12" ht="15.75" customHeight="1" x14ac:dyDescent="0.25">
      <c r="H575" s="54"/>
      <c r="I575" s="5"/>
      <c r="J575" s="5"/>
      <c r="K575" s="5"/>
      <c r="L575" s="38"/>
    </row>
    <row r="576" spans="8:12" ht="15.75" customHeight="1" x14ac:dyDescent="0.25">
      <c r="H576" s="54"/>
      <c r="I576" s="5"/>
      <c r="J576" s="5"/>
      <c r="K576" s="5"/>
      <c r="L576" s="38"/>
    </row>
    <row r="577" spans="8:12" ht="15.75" customHeight="1" x14ac:dyDescent="0.25">
      <c r="H577" s="54"/>
      <c r="I577" s="5"/>
      <c r="J577" s="5"/>
      <c r="K577" s="5"/>
      <c r="L577" s="38"/>
    </row>
    <row r="578" spans="8:12" ht="15.75" customHeight="1" x14ac:dyDescent="0.25">
      <c r="H578" s="54"/>
      <c r="I578" s="5"/>
      <c r="J578" s="5"/>
      <c r="K578" s="5"/>
      <c r="L578" s="38"/>
    </row>
    <row r="579" spans="8:12" ht="15.75" customHeight="1" x14ac:dyDescent="0.25">
      <c r="H579" s="54"/>
      <c r="I579" s="5"/>
      <c r="J579" s="5"/>
      <c r="K579" s="5"/>
      <c r="L579" s="38"/>
    </row>
    <row r="580" spans="8:12" ht="15.75" customHeight="1" x14ac:dyDescent="0.25">
      <c r="H580" s="54"/>
      <c r="I580" s="5"/>
      <c r="J580" s="5"/>
      <c r="K580" s="5"/>
      <c r="L580" s="38"/>
    </row>
    <row r="581" spans="8:12" ht="15.75" customHeight="1" x14ac:dyDescent="0.25">
      <c r="H581" s="54"/>
      <c r="I581" s="5"/>
      <c r="J581" s="5"/>
      <c r="K581" s="5"/>
      <c r="L581" s="38"/>
    </row>
    <row r="582" spans="8:12" ht="15.75" customHeight="1" x14ac:dyDescent="0.25">
      <c r="H582" s="54"/>
      <c r="I582" s="5"/>
      <c r="J582" s="5"/>
      <c r="K582" s="5"/>
      <c r="L582" s="38"/>
    </row>
    <row r="583" spans="8:12" ht="15.75" customHeight="1" x14ac:dyDescent="0.25">
      <c r="H583" s="54"/>
      <c r="I583" s="5"/>
      <c r="J583" s="5"/>
      <c r="K583" s="5"/>
      <c r="L583" s="38"/>
    </row>
    <row r="584" spans="8:12" ht="15.75" customHeight="1" x14ac:dyDescent="0.25">
      <c r="H584" s="54"/>
      <c r="I584" s="5"/>
      <c r="J584" s="5"/>
      <c r="K584" s="5"/>
      <c r="L584" s="38"/>
    </row>
    <row r="585" spans="8:12" ht="15.75" customHeight="1" x14ac:dyDescent="0.25">
      <c r="H585" s="54"/>
      <c r="I585" s="5"/>
      <c r="J585" s="5"/>
      <c r="K585" s="5"/>
      <c r="L585" s="38"/>
    </row>
    <row r="586" spans="8:12" ht="15.75" customHeight="1" x14ac:dyDescent="0.25">
      <c r="H586" s="54"/>
      <c r="I586" s="5"/>
      <c r="J586" s="5"/>
      <c r="K586" s="5"/>
      <c r="L586" s="38"/>
    </row>
    <row r="587" spans="8:12" ht="15.75" customHeight="1" x14ac:dyDescent="0.25">
      <c r="H587" s="54"/>
      <c r="I587" s="5"/>
      <c r="J587" s="5"/>
      <c r="K587" s="5"/>
      <c r="L587" s="38"/>
    </row>
    <row r="588" spans="8:12" ht="15.75" customHeight="1" x14ac:dyDescent="0.25">
      <c r="H588" s="54"/>
      <c r="I588" s="5"/>
      <c r="J588" s="5"/>
      <c r="K588" s="5"/>
      <c r="L588" s="38"/>
    </row>
    <row r="589" spans="8:12" ht="15.75" customHeight="1" x14ac:dyDescent="0.25">
      <c r="H589" s="54"/>
      <c r="I589" s="5"/>
      <c r="J589" s="5"/>
      <c r="K589" s="5"/>
      <c r="L589" s="38"/>
    </row>
    <row r="590" spans="8:12" ht="15.75" customHeight="1" x14ac:dyDescent="0.25">
      <c r="H590" s="54"/>
      <c r="I590" s="5"/>
      <c r="J590" s="5"/>
      <c r="K590" s="5"/>
      <c r="L590" s="38"/>
    </row>
    <row r="591" spans="8:12" ht="15.75" customHeight="1" x14ac:dyDescent="0.25">
      <c r="H591" s="54"/>
      <c r="I591" s="5"/>
      <c r="J591" s="5"/>
      <c r="K591" s="5"/>
      <c r="L591" s="38"/>
    </row>
    <row r="592" spans="8:12" ht="15.75" customHeight="1" x14ac:dyDescent="0.25">
      <c r="H592" s="54"/>
      <c r="I592" s="5"/>
      <c r="J592" s="5"/>
      <c r="K592" s="5"/>
      <c r="L592" s="38"/>
    </row>
    <row r="593" spans="8:12" ht="15.75" customHeight="1" x14ac:dyDescent="0.25">
      <c r="H593" s="54"/>
      <c r="I593" s="5"/>
      <c r="J593" s="5"/>
      <c r="K593" s="5"/>
      <c r="L593" s="38"/>
    </row>
    <row r="594" spans="8:12" ht="15.75" customHeight="1" x14ac:dyDescent="0.25">
      <c r="H594" s="54"/>
      <c r="I594" s="5"/>
      <c r="J594" s="5"/>
      <c r="K594" s="5"/>
      <c r="L594" s="38"/>
    </row>
    <row r="595" spans="8:12" ht="15.75" customHeight="1" x14ac:dyDescent="0.25">
      <c r="H595" s="54"/>
      <c r="I595" s="5"/>
      <c r="J595" s="5"/>
      <c r="K595" s="5"/>
      <c r="L595" s="38"/>
    </row>
    <row r="596" spans="8:12" ht="15.75" customHeight="1" x14ac:dyDescent="0.25">
      <c r="H596" s="54"/>
      <c r="I596" s="5"/>
      <c r="J596" s="5"/>
      <c r="K596" s="5"/>
      <c r="L596" s="38"/>
    </row>
    <row r="597" spans="8:12" ht="15.75" customHeight="1" x14ac:dyDescent="0.25">
      <c r="H597" s="54"/>
      <c r="I597" s="5"/>
      <c r="J597" s="5"/>
      <c r="K597" s="5"/>
      <c r="L597" s="38"/>
    </row>
    <row r="598" spans="8:12" ht="15.75" customHeight="1" x14ac:dyDescent="0.25">
      <c r="H598" s="54"/>
      <c r="I598" s="5"/>
      <c r="J598" s="5"/>
      <c r="K598" s="5"/>
      <c r="L598" s="38"/>
    </row>
    <row r="599" spans="8:12" ht="15.75" customHeight="1" x14ac:dyDescent="0.25">
      <c r="H599" s="54"/>
      <c r="I599" s="5"/>
      <c r="J599" s="5"/>
      <c r="K599" s="5"/>
      <c r="L599" s="38"/>
    </row>
    <row r="600" spans="8:12" ht="15.75" customHeight="1" x14ac:dyDescent="0.25">
      <c r="H600" s="54"/>
      <c r="I600" s="5"/>
      <c r="J600" s="5"/>
      <c r="K600" s="5"/>
      <c r="L600" s="38"/>
    </row>
    <row r="601" spans="8:12" ht="15.75" customHeight="1" x14ac:dyDescent="0.25">
      <c r="H601" s="54"/>
      <c r="I601" s="5"/>
      <c r="J601" s="5"/>
      <c r="K601" s="5"/>
      <c r="L601" s="38"/>
    </row>
    <row r="602" spans="8:12" ht="15.75" customHeight="1" x14ac:dyDescent="0.25">
      <c r="H602" s="54"/>
      <c r="I602" s="5"/>
      <c r="J602" s="5"/>
      <c r="K602" s="5"/>
      <c r="L602" s="38"/>
    </row>
    <row r="603" spans="8:12" ht="15.75" customHeight="1" x14ac:dyDescent="0.25">
      <c r="H603" s="54"/>
      <c r="I603" s="5"/>
      <c r="J603" s="5"/>
      <c r="K603" s="5"/>
      <c r="L603" s="38"/>
    </row>
    <row r="604" spans="8:12" ht="15.75" customHeight="1" x14ac:dyDescent="0.25">
      <c r="H604" s="54"/>
      <c r="I604" s="5"/>
      <c r="J604" s="5"/>
      <c r="K604" s="5"/>
      <c r="L604" s="38"/>
    </row>
    <row r="605" spans="8:12" ht="15.75" customHeight="1" x14ac:dyDescent="0.25">
      <c r="H605" s="54"/>
      <c r="I605" s="5"/>
      <c r="J605" s="5"/>
      <c r="K605" s="5"/>
      <c r="L605" s="38"/>
    </row>
    <row r="606" spans="8:12" ht="15.75" customHeight="1" x14ac:dyDescent="0.25">
      <c r="H606" s="54"/>
      <c r="I606" s="5"/>
      <c r="J606" s="5"/>
      <c r="K606" s="5"/>
      <c r="L606" s="38"/>
    </row>
    <row r="607" spans="8:12" ht="15.75" customHeight="1" x14ac:dyDescent="0.25">
      <c r="H607" s="54"/>
      <c r="I607" s="5"/>
      <c r="J607" s="5"/>
      <c r="K607" s="5"/>
      <c r="L607" s="38"/>
    </row>
    <row r="608" spans="8:12" ht="15.75" customHeight="1" x14ac:dyDescent="0.25">
      <c r="H608" s="54"/>
      <c r="I608" s="5"/>
      <c r="J608" s="5"/>
      <c r="K608" s="5"/>
      <c r="L608" s="38"/>
    </row>
    <row r="609" spans="8:12" ht="15.75" customHeight="1" x14ac:dyDescent="0.25">
      <c r="H609" s="54"/>
      <c r="I609" s="5"/>
      <c r="J609" s="5"/>
      <c r="K609" s="5"/>
      <c r="L609" s="38"/>
    </row>
    <row r="610" spans="8:12" ht="15.75" customHeight="1" x14ac:dyDescent="0.25">
      <c r="H610" s="54"/>
      <c r="I610" s="5"/>
      <c r="J610" s="5"/>
      <c r="K610" s="5"/>
      <c r="L610" s="38"/>
    </row>
    <row r="611" spans="8:12" ht="15.75" customHeight="1" x14ac:dyDescent="0.25">
      <c r="H611" s="54"/>
      <c r="I611" s="5"/>
      <c r="J611" s="5"/>
      <c r="K611" s="5"/>
      <c r="L611" s="38"/>
    </row>
    <row r="612" spans="8:12" ht="15.75" customHeight="1" x14ac:dyDescent="0.25">
      <c r="H612" s="54"/>
      <c r="I612" s="5"/>
      <c r="J612" s="5"/>
      <c r="K612" s="5"/>
      <c r="L612" s="38"/>
    </row>
    <row r="613" spans="8:12" ht="15.75" customHeight="1" x14ac:dyDescent="0.25">
      <c r="H613" s="54"/>
      <c r="I613" s="5"/>
      <c r="J613" s="5"/>
      <c r="K613" s="5"/>
      <c r="L613" s="38"/>
    </row>
    <row r="614" spans="8:12" ht="15.75" customHeight="1" x14ac:dyDescent="0.25">
      <c r="H614" s="54"/>
      <c r="I614" s="5"/>
      <c r="J614" s="5"/>
      <c r="K614" s="5"/>
      <c r="L614" s="38"/>
    </row>
    <row r="615" spans="8:12" ht="15.75" customHeight="1" x14ac:dyDescent="0.25">
      <c r="H615" s="54"/>
      <c r="I615" s="5"/>
      <c r="J615" s="5"/>
      <c r="K615" s="5"/>
      <c r="L615" s="38"/>
    </row>
    <row r="616" spans="8:12" ht="15.75" customHeight="1" x14ac:dyDescent="0.25">
      <c r="H616" s="54"/>
      <c r="I616" s="5"/>
      <c r="J616" s="5"/>
      <c r="K616" s="5"/>
      <c r="L616" s="38"/>
    </row>
    <row r="617" spans="8:12" ht="15.75" customHeight="1" x14ac:dyDescent="0.25">
      <c r="H617" s="54"/>
      <c r="I617" s="5"/>
      <c r="J617" s="5"/>
      <c r="K617" s="5"/>
      <c r="L617" s="38"/>
    </row>
    <row r="618" spans="8:12" ht="15.75" customHeight="1" x14ac:dyDescent="0.25">
      <c r="H618" s="54"/>
      <c r="I618" s="5"/>
      <c r="J618" s="5"/>
      <c r="K618" s="5"/>
      <c r="L618" s="38"/>
    </row>
    <row r="619" spans="8:12" ht="15.75" customHeight="1" x14ac:dyDescent="0.25">
      <c r="H619" s="54"/>
      <c r="I619" s="5"/>
      <c r="J619" s="5"/>
      <c r="K619" s="5"/>
      <c r="L619" s="38"/>
    </row>
    <row r="620" spans="8:12" ht="15.75" customHeight="1" x14ac:dyDescent="0.25">
      <c r="H620" s="54"/>
      <c r="I620" s="5"/>
      <c r="J620" s="5"/>
      <c r="K620" s="5"/>
      <c r="L620" s="38"/>
    </row>
    <row r="621" spans="8:12" ht="15.75" customHeight="1" x14ac:dyDescent="0.25">
      <c r="H621" s="54"/>
      <c r="I621" s="5"/>
      <c r="J621" s="5"/>
      <c r="K621" s="5"/>
      <c r="L621" s="38"/>
    </row>
    <row r="622" spans="8:12" ht="15.75" customHeight="1" x14ac:dyDescent="0.25">
      <c r="H622" s="54"/>
      <c r="I622" s="5"/>
      <c r="J622" s="5"/>
      <c r="K622" s="5"/>
      <c r="L622" s="38"/>
    </row>
    <row r="623" spans="8:12" ht="15.75" customHeight="1" x14ac:dyDescent="0.25">
      <c r="H623" s="54"/>
      <c r="I623" s="5"/>
      <c r="J623" s="5"/>
      <c r="K623" s="5"/>
      <c r="L623" s="38"/>
    </row>
    <row r="624" spans="8:12" ht="15.75" customHeight="1" x14ac:dyDescent="0.25">
      <c r="H624" s="54"/>
      <c r="I624" s="5"/>
      <c r="J624" s="5"/>
      <c r="K624" s="5"/>
      <c r="L624" s="38"/>
    </row>
    <row r="625" spans="8:12" ht="15.75" customHeight="1" x14ac:dyDescent="0.25">
      <c r="H625" s="54"/>
      <c r="I625" s="5"/>
      <c r="J625" s="5"/>
      <c r="K625" s="5"/>
      <c r="L625" s="38"/>
    </row>
    <row r="626" spans="8:12" ht="15.75" customHeight="1" x14ac:dyDescent="0.25">
      <c r="H626" s="54"/>
      <c r="I626" s="5"/>
      <c r="J626" s="5"/>
      <c r="K626" s="5"/>
      <c r="L626" s="38"/>
    </row>
    <row r="627" spans="8:12" ht="15.75" customHeight="1" x14ac:dyDescent="0.25">
      <c r="H627" s="54"/>
      <c r="I627" s="5"/>
      <c r="J627" s="5"/>
      <c r="K627" s="5"/>
      <c r="L627" s="38"/>
    </row>
    <row r="628" spans="8:12" ht="15.75" customHeight="1" x14ac:dyDescent="0.25">
      <c r="H628" s="54"/>
      <c r="I628" s="5"/>
      <c r="J628" s="5"/>
      <c r="K628" s="5"/>
      <c r="L628" s="38"/>
    </row>
    <row r="629" spans="8:12" ht="15.75" customHeight="1" x14ac:dyDescent="0.25">
      <c r="H629" s="54"/>
      <c r="I629" s="5"/>
      <c r="J629" s="5"/>
      <c r="K629" s="5"/>
      <c r="L629" s="38"/>
    </row>
    <row r="630" spans="8:12" ht="15.75" customHeight="1" x14ac:dyDescent="0.25">
      <c r="H630" s="54"/>
      <c r="I630" s="5"/>
      <c r="J630" s="5"/>
      <c r="K630" s="5"/>
      <c r="L630" s="38"/>
    </row>
    <row r="631" spans="8:12" ht="15.75" customHeight="1" x14ac:dyDescent="0.25">
      <c r="H631" s="54"/>
      <c r="I631" s="5"/>
      <c r="J631" s="5"/>
      <c r="K631" s="5"/>
      <c r="L631" s="38"/>
    </row>
    <row r="632" spans="8:12" ht="15.75" customHeight="1" x14ac:dyDescent="0.25">
      <c r="H632" s="54"/>
      <c r="I632" s="5"/>
      <c r="J632" s="5"/>
      <c r="K632" s="5"/>
      <c r="L632" s="38"/>
    </row>
    <row r="633" spans="8:12" ht="15.75" customHeight="1" x14ac:dyDescent="0.25">
      <c r="H633" s="54"/>
      <c r="I633" s="5"/>
      <c r="J633" s="5"/>
      <c r="K633" s="5"/>
      <c r="L633" s="38"/>
    </row>
    <row r="634" spans="8:12" ht="15.75" customHeight="1" x14ac:dyDescent="0.25">
      <c r="H634" s="54"/>
      <c r="I634" s="5"/>
      <c r="J634" s="5"/>
      <c r="K634" s="5"/>
      <c r="L634" s="38"/>
    </row>
    <row r="635" spans="8:12" ht="15.75" customHeight="1" x14ac:dyDescent="0.25">
      <c r="H635" s="54"/>
      <c r="I635" s="5"/>
      <c r="J635" s="5"/>
      <c r="K635" s="5"/>
      <c r="L635" s="38"/>
    </row>
    <row r="636" spans="8:12" ht="15.75" customHeight="1" x14ac:dyDescent="0.25">
      <c r="H636" s="54"/>
      <c r="I636" s="5"/>
      <c r="J636" s="5"/>
      <c r="K636" s="5"/>
      <c r="L636" s="38"/>
    </row>
    <row r="637" spans="8:12" ht="15.75" customHeight="1" x14ac:dyDescent="0.25">
      <c r="H637" s="54"/>
      <c r="I637" s="5"/>
      <c r="J637" s="5"/>
      <c r="K637" s="5"/>
      <c r="L637" s="38"/>
    </row>
    <row r="638" spans="8:12" ht="15.75" customHeight="1" x14ac:dyDescent="0.25">
      <c r="H638" s="54"/>
      <c r="I638" s="5"/>
      <c r="J638" s="5"/>
      <c r="K638" s="5"/>
      <c r="L638" s="38"/>
    </row>
    <row r="639" spans="8:12" ht="15.75" customHeight="1" x14ac:dyDescent="0.25">
      <c r="H639" s="54"/>
      <c r="I639" s="5"/>
      <c r="J639" s="5"/>
      <c r="K639" s="5"/>
      <c r="L639" s="38"/>
    </row>
    <row r="640" spans="8:12" ht="15.75" customHeight="1" x14ac:dyDescent="0.25">
      <c r="H640" s="54"/>
      <c r="I640" s="5"/>
      <c r="J640" s="5"/>
      <c r="K640" s="5"/>
      <c r="L640" s="38"/>
    </row>
    <row r="641" spans="8:12" ht="15.75" customHeight="1" x14ac:dyDescent="0.25">
      <c r="H641" s="54"/>
      <c r="I641" s="5"/>
      <c r="J641" s="5"/>
      <c r="K641" s="5"/>
      <c r="L641" s="38"/>
    </row>
    <row r="642" spans="8:12" ht="15.75" customHeight="1" x14ac:dyDescent="0.25">
      <c r="H642" s="54"/>
      <c r="I642" s="5"/>
      <c r="J642" s="5"/>
      <c r="K642" s="5"/>
      <c r="L642" s="38"/>
    </row>
    <row r="643" spans="8:12" ht="15.75" customHeight="1" x14ac:dyDescent="0.25">
      <c r="H643" s="54"/>
      <c r="I643" s="5"/>
      <c r="J643" s="5"/>
      <c r="K643" s="5"/>
      <c r="L643" s="38"/>
    </row>
    <row r="644" spans="8:12" ht="15.75" customHeight="1" x14ac:dyDescent="0.25">
      <c r="H644" s="54"/>
      <c r="I644" s="5"/>
      <c r="J644" s="5"/>
      <c r="K644" s="5"/>
      <c r="L644" s="38"/>
    </row>
    <row r="645" spans="8:12" ht="15.75" customHeight="1" x14ac:dyDescent="0.25">
      <c r="H645" s="54"/>
      <c r="I645" s="5"/>
      <c r="J645" s="5"/>
      <c r="K645" s="5"/>
      <c r="L645" s="38"/>
    </row>
    <row r="646" spans="8:12" ht="15.75" customHeight="1" x14ac:dyDescent="0.25">
      <c r="H646" s="54"/>
      <c r="I646" s="5"/>
      <c r="J646" s="5"/>
      <c r="K646" s="5"/>
      <c r="L646" s="38"/>
    </row>
    <row r="647" spans="8:12" ht="15.75" customHeight="1" x14ac:dyDescent="0.25">
      <c r="H647" s="54"/>
      <c r="I647" s="5"/>
      <c r="J647" s="5"/>
      <c r="K647" s="5"/>
      <c r="L647" s="38"/>
    </row>
    <row r="648" spans="8:12" ht="15.75" customHeight="1" x14ac:dyDescent="0.25">
      <c r="H648" s="54"/>
      <c r="I648" s="5"/>
      <c r="J648" s="5"/>
      <c r="K648" s="5"/>
      <c r="L648" s="38"/>
    </row>
    <row r="649" spans="8:12" ht="15.75" customHeight="1" x14ac:dyDescent="0.25">
      <c r="H649" s="54"/>
      <c r="I649" s="5"/>
      <c r="J649" s="5"/>
      <c r="K649" s="5"/>
      <c r="L649" s="38"/>
    </row>
    <row r="650" spans="8:12" ht="15.75" customHeight="1" x14ac:dyDescent="0.25">
      <c r="H650" s="54"/>
      <c r="I650" s="5"/>
      <c r="J650" s="5"/>
      <c r="K650" s="5"/>
      <c r="L650" s="38"/>
    </row>
    <row r="651" spans="8:12" ht="15.75" customHeight="1" x14ac:dyDescent="0.25">
      <c r="H651" s="54"/>
      <c r="I651" s="5"/>
      <c r="J651" s="5"/>
      <c r="K651" s="5"/>
      <c r="L651" s="38"/>
    </row>
    <row r="652" spans="8:12" ht="15.75" customHeight="1" x14ac:dyDescent="0.25">
      <c r="H652" s="54"/>
      <c r="I652" s="5"/>
      <c r="J652" s="5"/>
      <c r="K652" s="5"/>
      <c r="L652" s="38"/>
    </row>
    <row r="653" spans="8:12" ht="15.75" customHeight="1" x14ac:dyDescent="0.25">
      <c r="H653" s="54"/>
      <c r="I653" s="5"/>
      <c r="J653" s="5"/>
      <c r="K653" s="5"/>
      <c r="L653" s="38"/>
    </row>
    <row r="654" spans="8:12" ht="15.75" customHeight="1" x14ac:dyDescent="0.25">
      <c r="H654" s="54"/>
      <c r="I654" s="5"/>
      <c r="J654" s="5"/>
      <c r="K654" s="5"/>
      <c r="L654" s="38"/>
    </row>
    <row r="655" spans="8:12" ht="15.75" customHeight="1" x14ac:dyDescent="0.25">
      <c r="H655" s="54"/>
      <c r="I655" s="5"/>
      <c r="J655" s="5"/>
      <c r="K655" s="5"/>
      <c r="L655" s="38"/>
    </row>
    <row r="656" spans="8:12" ht="15.75" customHeight="1" x14ac:dyDescent="0.25">
      <c r="H656" s="54"/>
      <c r="I656" s="5"/>
      <c r="J656" s="5"/>
      <c r="K656" s="5"/>
      <c r="L656" s="38"/>
    </row>
    <row r="657" spans="8:12" ht="15.75" customHeight="1" x14ac:dyDescent="0.25">
      <c r="H657" s="54"/>
      <c r="I657" s="5"/>
      <c r="J657" s="5"/>
      <c r="K657" s="5"/>
      <c r="L657" s="38"/>
    </row>
    <row r="658" spans="8:12" ht="15.75" customHeight="1" x14ac:dyDescent="0.25">
      <c r="H658" s="54"/>
      <c r="I658" s="5"/>
      <c r="J658" s="5"/>
      <c r="K658" s="5"/>
      <c r="L658" s="38"/>
    </row>
    <row r="659" spans="8:12" ht="15.75" customHeight="1" x14ac:dyDescent="0.25">
      <c r="H659" s="54"/>
      <c r="I659" s="5"/>
      <c r="J659" s="5"/>
      <c r="K659" s="5"/>
      <c r="L659" s="38"/>
    </row>
    <row r="660" spans="8:12" ht="15.75" customHeight="1" x14ac:dyDescent="0.25">
      <c r="H660" s="54"/>
      <c r="I660" s="5"/>
      <c r="J660" s="5"/>
      <c r="K660" s="5"/>
      <c r="L660" s="38"/>
    </row>
    <row r="661" spans="8:12" ht="15.75" customHeight="1" x14ac:dyDescent="0.25">
      <c r="H661" s="54"/>
      <c r="I661" s="5"/>
      <c r="J661" s="5"/>
      <c r="K661" s="5"/>
      <c r="L661" s="38"/>
    </row>
    <row r="662" spans="8:12" ht="15.75" customHeight="1" x14ac:dyDescent="0.25">
      <c r="H662" s="54"/>
      <c r="I662" s="5"/>
      <c r="J662" s="5"/>
      <c r="K662" s="5"/>
      <c r="L662" s="38"/>
    </row>
    <row r="663" spans="8:12" ht="15.75" customHeight="1" x14ac:dyDescent="0.25">
      <c r="H663" s="54"/>
      <c r="I663" s="5"/>
      <c r="J663" s="5"/>
      <c r="K663" s="5"/>
      <c r="L663" s="38"/>
    </row>
    <row r="664" spans="8:12" ht="15.75" customHeight="1" x14ac:dyDescent="0.25">
      <c r="H664" s="54"/>
      <c r="I664" s="5"/>
      <c r="J664" s="5"/>
      <c r="K664" s="5"/>
      <c r="L664" s="38"/>
    </row>
    <row r="665" spans="8:12" ht="15.75" customHeight="1" x14ac:dyDescent="0.25">
      <c r="H665" s="54"/>
      <c r="I665" s="5"/>
      <c r="J665" s="5"/>
      <c r="K665" s="5"/>
      <c r="L665" s="38"/>
    </row>
    <row r="666" spans="8:12" ht="15.75" customHeight="1" x14ac:dyDescent="0.25">
      <c r="H666" s="54"/>
      <c r="I666" s="5"/>
      <c r="J666" s="5"/>
      <c r="K666" s="5"/>
      <c r="L666" s="38"/>
    </row>
    <row r="667" spans="8:12" ht="15.75" customHeight="1" x14ac:dyDescent="0.25">
      <c r="H667" s="54"/>
      <c r="I667" s="5"/>
      <c r="J667" s="5"/>
      <c r="K667" s="5"/>
      <c r="L667" s="38"/>
    </row>
    <row r="668" spans="8:12" ht="15.75" customHeight="1" x14ac:dyDescent="0.25">
      <c r="H668" s="54"/>
      <c r="I668" s="5"/>
      <c r="J668" s="5"/>
      <c r="K668" s="5"/>
      <c r="L668" s="38"/>
    </row>
    <row r="669" spans="8:12" ht="15.75" customHeight="1" x14ac:dyDescent="0.25">
      <c r="H669" s="54"/>
      <c r="I669" s="5"/>
      <c r="J669" s="5"/>
      <c r="K669" s="5"/>
      <c r="L669" s="38"/>
    </row>
    <row r="670" spans="8:12" ht="15.75" customHeight="1" x14ac:dyDescent="0.25">
      <c r="H670" s="54"/>
      <c r="I670" s="5"/>
      <c r="J670" s="5"/>
      <c r="K670" s="5"/>
      <c r="L670" s="38"/>
    </row>
    <row r="671" spans="8:12" ht="15.75" customHeight="1" x14ac:dyDescent="0.25">
      <c r="H671" s="54"/>
      <c r="I671" s="5"/>
      <c r="J671" s="5"/>
      <c r="K671" s="5"/>
      <c r="L671" s="38"/>
    </row>
    <row r="672" spans="8:12" ht="15.75" customHeight="1" x14ac:dyDescent="0.25">
      <c r="H672" s="54"/>
      <c r="I672" s="5"/>
      <c r="J672" s="5"/>
      <c r="K672" s="5"/>
      <c r="L672" s="38"/>
    </row>
    <row r="673" spans="8:12" ht="15.75" customHeight="1" x14ac:dyDescent="0.25">
      <c r="H673" s="54"/>
      <c r="I673" s="5"/>
      <c r="J673" s="5"/>
      <c r="K673" s="5"/>
      <c r="L673" s="38"/>
    </row>
    <row r="674" spans="8:12" ht="15.75" customHeight="1" x14ac:dyDescent="0.25">
      <c r="H674" s="54"/>
      <c r="I674" s="5"/>
      <c r="J674" s="5"/>
      <c r="K674" s="5"/>
      <c r="L674" s="38"/>
    </row>
    <row r="675" spans="8:12" ht="15.75" customHeight="1" x14ac:dyDescent="0.25">
      <c r="H675" s="54"/>
      <c r="I675" s="5"/>
      <c r="J675" s="5"/>
      <c r="K675" s="5"/>
      <c r="L675" s="38"/>
    </row>
    <row r="676" spans="8:12" ht="15.75" customHeight="1" x14ac:dyDescent="0.25">
      <c r="H676" s="54"/>
      <c r="I676" s="5"/>
      <c r="J676" s="5"/>
      <c r="K676" s="5"/>
      <c r="L676" s="38"/>
    </row>
    <row r="677" spans="8:12" ht="15.75" customHeight="1" x14ac:dyDescent="0.25">
      <c r="H677" s="54"/>
      <c r="I677" s="5"/>
      <c r="J677" s="5"/>
      <c r="K677" s="5"/>
      <c r="L677" s="38"/>
    </row>
    <row r="678" spans="8:12" ht="15.75" customHeight="1" x14ac:dyDescent="0.25">
      <c r="H678" s="54"/>
      <c r="I678" s="5"/>
      <c r="J678" s="5"/>
      <c r="K678" s="5"/>
      <c r="L678" s="38"/>
    </row>
    <row r="679" spans="8:12" ht="15.75" customHeight="1" x14ac:dyDescent="0.25">
      <c r="H679" s="54"/>
      <c r="I679" s="5"/>
      <c r="J679" s="5"/>
      <c r="K679" s="5"/>
      <c r="L679" s="38"/>
    </row>
    <row r="680" spans="8:12" ht="15.75" customHeight="1" x14ac:dyDescent="0.25">
      <c r="H680" s="54"/>
      <c r="I680" s="5"/>
      <c r="J680" s="5"/>
      <c r="K680" s="5"/>
      <c r="L680" s="38"/>
    </row>
    <row r="681" spans="8:12" ht="15.75" customHeight="1" x14ac:dyDescent="0.25">
      <c r="H681" s="54"/>
      <c r="I681" s="5"/>
      <c r="J681" s="5"/>
      <c r="K681" s="5"/>
      <c r="L681" s="38"/>
    </row>
    <row r="682" spans="8:12" ht="15.75" customHeight="1" x14ac:dyDescent="0.25">
      <c r="H682" s="54"/>
      <c r="I682" s="5"/>
      <c r="J682" s="5"/>
      <c r="K682" s="5"/>
      <c r="L682" s="38"/>
    </row>
    <row r="683" spans="8:12" ht="15.75" customHeight="1" x14ac:dyDescent="0.25">
      <c r="H683" s="54"/>
      <c r="I683" s="5"/>
      <c r="J683" s="5"/>
      <c r="K683" s="5"/>
      <c r="L683" s="38"/>
    </row>
    <row r="684" spans="8:12" ht="15.75" customHeight="1" x14ac:dyDescent="0.25">
      <c r="H684" s="54"/>
      <c r="I684" s="5"/>
      <c r="J684" s="5"/>
      <c r="K684" s="5"/>
      <c r="L684" s="38"/>
    </row>
    <row r="685" spans="8:12" ht="15.75" customHeight="1" x14ac:dyDescent="0.25">
      <c r="H685" s="54"/>
      <c r="I685" s="5"/>
      <c r="J685" s="5"/>
      <c r="K685" s="5"/>
      <c r="L685" s="38"/>
    </row>
    <row r="686" spans="8:12" ht="15.75" customHeight="1" x14ac:dyDescent="0.25">
      <c r="H686" s="54"/>
      <c r="I686" s="5"/>
      <c r="J686" s="5"/>
      <c r="K686" s="5"/>
      <c r="L686" s="38"/>
    </row>
    <row r="687" spans="8:12" ht="15.75" customHeight="1" x14ac:dyDescent="0.25">
      <c r="H687" s="54"/>
      <c r="I687" s="5"/>
      <c r="J687" s="5"/>
      <c r="K687" s="5"/>
      <c r="L687" s="38"/>
    </row>
    <row r="688" spans="8:12" ht="15.75" customHeight="1" x14ac:dyDescent="0.25">
      <c r="H688" s="54"/>
      <c r="I688" s="5"/>
      <c r="J688" s="5"/>
      <c r="K688" s="5"/>
      <c r="L688" s="38"/>
    </row>
    <row r="689" spans="8:12" ht="15.75" customHeight="1" x14ac:dyDescent="0.25">
      <c r="H689" s="54"/>
      <c r="I689" s="5"/>
      <c r="J689" s="5"/>
      <c r="K689" s="5"/>
      <c r="L689" s="38"/>
    </row>
    <row r="690" spans="8:12" ht="15.75" customHeight="1" x14ac:dyDescent="0.25">
      <c r="H690" s="54"/>
      <c r="I690" s="5"/>
      <c r="J690" s="5"/>
      <c r="K690" s="5"/>
      <c r="L690" s="38"/>
    </row>
    <row r="691" spans="8:12" ht="15.75" customHeight="1" x14ac:dyDescent="0.25">
      <c r="H691" s="54"/>
      <c r="I691" s="5"/>
      <c r="J691" s="5"/>
      <c r="K691" s="5"/>
      <c r="L691" s="38"/>
    </row>
    <row r="692" spans="8:12" ht="15.75" customHeight="1" x14ac:dyDescent="0.25">
      <c r="H692" s="54"/>
      <c r="I692" s="5"/>
      <c r="J692" s="5"/>
      <c r="K692" s="5"/>
      <c r="L692" s="38"/>
    </row>
    <row r="693" spans="8:12" ht="15.75" customHeight="1" x14ac:dyDescent="0.25">
      <c r="H693" s="54"/>
      <c r="I693" s="5"/>
      <c r="J693" s="5"/>
      <c r="K693" s="5"/>
      <c r="L693" s="38"/>
    </row>
    <row r="694" spans="8:12" ht="15.75" customHeight="1" x14ac:dyDescent="0.25">
      <c r="H694" s="54"/>
      <c r="I694" s="5"/>
      <c r="J694" s="5"/>
      <c r="K694" s="5"/>
      <c r="L694" s="38"/>
    </row>
    <row r="695" spans="8:12" ht="15.75" customHeight="1" x14ac:dyDescent="0.25">
      <c r="H695" s="54"/>
      <c r="I695" s="5"/>
      <c r="J695" s="5"/>
      <c r="K695" s="5"/>
      <c r="L695" s="38"/>
    </row>
    <row r="696" spans="8:12" ht="15.75" customHeight="1" x14ac:dyDescent="0.25">
      <c r="H696" s="54"/>
      <c r="I696" s="5"/>
      <c r="J696" s="5"/>
      <c r="K696" s="5"/>
      <c r="L696" s="38"/>
    </row>
    <row r="697" spans="8:12" ht="15.75" customHeight="1" x14ac:dyDescent="0.25">
      <c r="H697" s="54"/>
      <c r="I697" s="5"/>
      <c r="J697" s="5"/>
      <c r="K697" s="5"/>
      <c r="L697" s="38"/>
    </row>
    <row r="698" spans="8:12" ht="15.75" customHeight="1" x14ac:dyDescent="0.25">
      <c r="H698" s="54"/>
      <c r="I698" s="5"/>
      <c r="J698" s="5"/>
      <c r="K698" s="5"/>
      <c r="L698" s="38"/>
    </row>
    <row r="699" spans="8:12" ht="15.75" customHeight="1" x14ac:dyDescent="0.25">
      <c r="H699" s="54"/>
      <c r="I699" s="5"/>
      <c r="J699" s="5"/>
      <c r="K699" s="5"/>
      <c r="L699" s="38"/>
    </row>
    <row r="700" spans="8:12" ht="15.75" customHeight="1" x14ac:dyDescent="0.25">
      <c r="H700" s="54"/>
      <c r="I700" s="5"/>
      <c r="J700" s="5"/>
      <c r="K700" s="5"/>
      <c r="L700" s="38"/>
    </row>
    <row r="701" spans="8:12" ht="15.75" customHeight="1" x14ac:dyDescent="0.25">
      <c r="H701" s="54"/>
      <c r="I701" s="5"/>
      <c r="J701" s="5"/>
      <c r="K701" s="5"/>
      <c r="L701" s="38"/>
    </row>
    <row r="702" spans="8:12" ht="15.75" customHeight="1" x14ac:dyDescent="0.25">
      <c r="H702" s="54"/>
      <c r="I702" s="5"/>
      <c r="J702" s="5"/>
      <c r="K702" s="5"/>
      <c r="L702" s="38"/>
    </row>
    <row r="703" spans="8:12" ht="15.75" customHeight="1" x14ac:dyDescent="0.25">
      <c r="H703" s="54"/>
      <c r="I703" s="5"/>
      <c r="J703" s="5"/>
      <c r="K703" s="5"/>
      <c r="L703" s="38"/>
    </row>
    <row r="704" spans="8:12" ht="15.75" customHeight="1" x14ac:dyDescent="0.25">
      <c r="H704" s="54"/>
      <c r="I704" s="5"/>
      <c r="J704" s="5"/>
      <c r="K704" s="5"/>
      <c r="L704" s="38"/>
    </row>
    <row r="705" spans="8:12" ht="15.75" customHeight="1" x14ac:dyDescent="0.25">
      <c r="H705" s="54"/>
      <c r="I705" s="5"/>
      <c r="J705" s="5"/>
      <c r="K705" s="5"/>
      <c r="L705" s="38"/>
    </row>
    <row r="706" spans="8:12" ht="15.75" customHeight="1" x14ac:dyDescent="0.25">
      <c r="H706" s="54"/>
      <c r="I706" s="5"/>
      <c r="J706" s="5"/>
      <c r="K706" s="5"/>
      <c r="L706" s="38"/>
    </row>
    <row r="707" spans="8:12" ht="15.75" customHeight="1" x14ac:dyDescent="0.25">
      <c r="H707" s="54"/>
      <c r="I707" s="5"/>
      <c r="J707" s="5"/>
      <c r="K707" s="5"/>
      <c r="L707" s="38"/>
    </row>
    <row r="708" spans="8:12" ht="15.75" customHeight="1" x14ac:dyDescent="0.25">
      <c r="H708" s="54"/>
      <c r="I708" s="5"/>
      <c r="J708" s="5"/>
      <c r="K708" s="5"/>
      <c r="L708" s="38"/>
    </row>
    <row r="709" spans="8:12" ht="15.75" customHeight="1" x14ac:dyDescent="0.25">
      <c r="H709" s="54"/>
      <c r="I709" s="5"/>
      <c r="J709" s="5"/>
      <c r="K709" s="5"/>
      <c r="L709" s="38"/>
    </row>
    <row r="710" spans="8:12" ht="15.75" customHeight="1" x14ac:dyDescent="0.25">
      <c r="H710" s="54"/>
      <c r="I710" s="5"/>
      <c r="J710" s="5"/>
      <c r="K710" s="5"/>
      <c r="L710" s="38"/>
    </row>
    <row r="711" spans="8:12" ht="15.75" customHeight="1" x14ac:dyDescent="0.25">
      <c r="H711" s="54"/>
      <c r="I711" s="5"/>
      <c r="J711" s="5"/>
      <c r="K711" s="5"/>
      <c r="L711" s="38"/>
    </row>
    <row r="712" spans="8:12" ht="15.75" customHeight="1" x14ac:dyDescent="0.25">
      <c r="H712" s="54"/>
      <c r="I712" s="5"/>
      <c r="J712" s="5"/>
      <c r="K712" s="5"/>
      <c r="L712" s="38"/>
    </row>
    <row r="713" spans="8:12" ht="15.75" customHeight="1" x14ac:dyDescent="0.25">
      <c r="H713" s="54"/>
      <c r="I713" s="5"/>
      <c r="J713" s="5"/>
      <c r="K713" s="5"/>
      <c r="L713" s="38"/>
    </row>
    <row r="714" spans="8:12" ht="15.75" customHeight="1" x14ac:dyDescent="0.25">
      <c r="H714" s="54"/>
      <c r="I714" s="5"/>
      <c r="J714" s="5"/>
      <c r="K714" s="5"/>
      <c r="L714" s="38"/>
    </row>
    <row r="715" spans="8:12" ht="15.75" customHeight="1" x14ac:dyDescent="0.25">
      <c r="H715" s="54"/>
      <c r="I715" s="5"/>
      <c r="J715" s="5"/>
      <c r="K715" s="5"/>
      <c r="L715" s="38"/>
    </row>
    <row r="716" spans="8:12" ht="15.75" customHeight="1" x14ac:dyDescent="0.25">
      <c r="H716" s="54"/>
      <c r="I716" s="5"/>
      <c r="J716" s="5"/>
      <c r="K716" s="5"/>
      <c r="L716" s="38"/>
    </row>
    <row r="717" spans="8:12" ht="15.75" customHeight="1" x14ac:dyDescent="0.25">
      <c r="H717" s="54"/>
      <c r="I717" s="5"/>
      <c r="J717" s="5"/>
      <c r="K717" s="5"/>
      <c r="L717" s="38"/>
    </row>
    <row r="718" spans="8:12" ht="15.75" customHeight="1" x14ac:dyDescent="0.25">
      <c r="H718" s="54"/>
      <c r="I718" s="5"/>
      <c r="J718" s="5"/>
      <c r="K718" s="5"/>
      <c r="L718" s="38"/>
    </row>
    <row r="719" spans="8:12" ht="15.75" customHeight="1" x14ac:dyDescent="0.25">
      <c r="H719" s="54"/>
      <c r="I719" s="5"/>
      <c r="J719" s="5"/>
      <c r="K719" s="5"/>
      <c r="L719" s="38"/>
    </row>
    <row r="720" spans="8:12" ht="15.75" customHeight="1" x14ac:dyDescent="0.25">
      <c r="H720" s="54"/>
      <c r="I720" s="5"/>
      <c r="J720" s="5"/>
      <c r="K720" s="5"/>
      <c r="L720" s="38"/>
    </row>
    <row r="721" spans="8:12" ht="15.75" customHeight="1" x14ac:dyDescent="0.25">
      <c r="H721" s="54"/>
      <c r="I721" s="5"/>
      <c r="J721" s="5"/>
      <c r="K721" s="5"/>
      <c r="L721" s="38"/>
    </row>
    <row r="722" spans="8:12" ht="15.75" customHeight="1" x14ac:dyDescent="0.25">
      <c r="H722" s="54"/>
      <c r="I722" s="5"/>
      <c r="J722" s="5"/>
      <c r="K722" s="5"/>
      <c r="L722" s="38"/>
    </row>
    <row r="723" spans="8:12" ht="15.75" customHeight="1" x14ac:dyDescent="0.25">
      <c r="H723" s="54"/>
      <c r="I723" s="5"/>
      <c r="J723" s="5"/>
      <c r="K723" s="5"/>
      <c r="L723" s="38"/>
    </row>
    <row r="724" spans="8:12" ht="15.75" customHeight="1" x14ac:dyDescent="0.25">
      <c r="H724" s="54"/>
      <c r="I724" s="5"/>
      <c r="J724" s="5"/>
      <c r="K724" s="5"/>
      <c r="L724" s="38"/>
    </row>
    <row r="725" spans="8:12" ht="15.75" customHeight="1" x14ac:dyDescent="0.25">
      <c r="H725" s="54"/>
      <c r="I725" s="5"/>
      <c r="J725" s="5"/>
      <c r="K725" s="5"/>
      <c r="L725" s="38"/>
    </row>
    <row r="726" spans="8:12" ht="15.75" customHeight="1" x14ac:dyDescent="0.25">
      <c r="H726" s="54"/>
      <c r="I726" s="5"/>
      <c r="J726" s="5"/>
      <c r="K726" s="5"/>
      <c r="L726" s="38"/>
    </row>
    <row r="727" spans="8:12" ht="15.75" customHeight="1" x14ac:dyDescent="0.25">
      <c r="H727" s="54"/>
      <c r="I727" s="5"/>
      <c r="J727" s="5"/>
      <c r="K727" s="5"/>
      <c r="L727" s="38"/>
    </row>
    <row r="728" spans="8:12" ht="15.75" customHeight="1" x14ac:dyDescent="0.25">
      <c r="H728" s="54"/>
      <c r="I728" s="5"/>
      <c r="J728" s="5"/>
      <c r="K728" s="5"/>
      <c r="L728" s="38"/>
    </row>
    <row r="729" spans="8:12" ht="15.75" customHeight="1" x14ac:dyDescent="0.25">
      <c r="H729" s="54"/>
      <c r="I729" s="5"/>
      <c r="J729" s="5"/>
      <c r="K729" s="5"/>
      <c r="L729" s="38"/>
    </row>
    <row r="730" spans="8:12" ht="15.75" customHeight="1" x14ac:dyDescent="0.25">
      <c r="H730" s="54"/>
      <c r="I730" s="5"/>
      <c r="J730" s="5"/>
      <c r="K730" s="5"/>
      <c r="L730" s="38"/>
    </row>
    <row r="731" spans="8:12" ht="15.75" customHeight="1" x14ac:dyDescent="0.25">
      <c r="H731" s="54"/>
      <c r="I731" s="5"/>
      <c r="J731" s="5"/>
      <c r="K731" s="5"/>
      <c r="L731" s="38"/>
    </row>
    <row r="732" spans="8:12" ht="15.75" customHeight="1" x14ac:dyDescent="0.25">
      <c r="H732" s="54"/>
      <c r="I732" s="5"/>
      <c r="J732" s="5"/>
      <c r="K732" s="5"/>
      <c r="L732" s="38"/>
    </row>
    <row r="733" spans="8:12" ht="15.75" customHeight="1" x14ac:dyDescent="0.25">
      <c r="H733" s="54"/>
      <c r="I733" s="5"/>
      <c r="J733" s="5"/>
      <c r="K733" s="5"/>
      <c r="L733" s="38"/>
    </row>
    <row r="734" spans="8:12" ht="15.75" customHeight="1" x14ac:dyDescent="0.25">
      <c r="H734" s="54"/>
      <c r="I734" s="5"/>
      <c r="J734" s="5"/>
      <c r="K734" s="5"/>
      <c r="L734" s="38"/>
    </row>
    <row r="735" spans="8:12" ht="15.75" customHeight="1" x14ac:dyDescent="0.25">
      <c r="H735" s="54"/>
      <c r="I735" s="5"/>
      <c r="J735" s="5"/>
      <c r="K735" s="5"/>
      <c r="L735" s="38"/>
    </row>
    <row r="736" spans="8:12" ht="15.75" customHeight="1" x14ac:dyDescent="0.25">
      <c r="H736" s="54"/>
      <c r="I736" s="5"/>
      <c r="J736" s="5"/>
      <c r="K736" s="5"/>
      <c r="L736" s="38"/>
    </row>
    <row r="737" spans="8:12" ht="15.75" customHeight="1" x14ac:dyDescent="0.25">
      <c r="H737" s="54"/>
      <c r="I737" s="5"/>
      <c r="J737" s="5"/>
      <c r="K737" s="5"/>
      <c r="L737" s="38"/>
    </row>
    <row r="738" spans="8:12" ht="15.75" customHeight="1" x14ac:dyDescent="0.25">
      <c r="H738" s="54"/>
      <c r="I738" s="5"/>
      <c r="J738" s="5"/>
      <c r="K738" s="5"/>
      <c r="L738" s="38"/>
    </row>
    <row r="739" spans="8:12" ht="15.75" customHeight="1" x14ac:dyDescent="0.25">
      <c r="H739" s="54"/>
      <c r="I739" s="5"/>
      <c r="J739" s="5"/>
      <c r="K739" s="5"/>
      <c r="L739" s="38"/>
    </row>
    <row r="740" spans="8:12" ht="15.75" customHeight="1" x14ac:dyDescent="0.25">
      <c r="H740" s="54"/>
      <c r="I740" s="5"/>
      <c r="J740" s="5"/>
      <c r="K740" s="5"/>
      <c r="L740" s="38"/>
    </row>
    <row r="741" spans="8:12" ht="15.75" customHeight="1" x14ac:dyDescent="0.25">
      <c r="H741" s="54"/>
      <c r="I741" s="5"/>
      <c r="J741" s="5"/>
      <c r="K741" s="5"/>
      <c r="L741" s="38"/>
    </row>
    <row r="742" spans="8:12" ht="15.75" customHeight="1" x14ac:dyDescent="0.25">
      <c r="H742" s="54"/>
      <c r="I742" s="5"/>
      <c r="J742" s="5"/>
      <c r="K742" s="5"/>
      <c r="L742" s="38"/>
    </row>
    <row r="743" spans="8:12" ht="15.75" customHeight="1" x14ac:dyDescent="0.25">
      <c r="H743" s="54"/>
      <c r="I743" s="5"/>
      <c r="J743" s="5"/>
      <c r="K743" s="5"/>
      <c r="L743" s="38"/>
    </row>
    <row r="744" spans="8:12" ht="15.75" customHeight="1" x14ac:dyDescent="0.25">
      <c r="H744" s="54"/>
      <c r="I744" s="5"/>
      <c r="J744" s="5"/>
      <c r="K744" s="5"/>
      <c r="L744" s="38"/>
    </row>
    <row r="745" spans="8:12" ht="15.75" customHeight="1" x14ac:dyDescent="0.25">
      <c r="H745" s="54"/>
      <c r="I745" s="5"/>
      <c r="J745" s="5"/>
      <c r="K745" s="5"/>
      <c r="L745" s="38"/>
    </row>
    <row r="746" spans="8:12" ht="15.75" customHeight="1" x14ac:dyDescent="0.25">
      <c r="H746" s="54"/>
      <c r="I746" s="5"/>
      <c r="J746" s="5"/>
      <c r="K746" s="5"/>
      <c r="L746" s="38"/>
    </row>
    <row r="747" spans="8:12" ht="15.75" customHeight="1" x14ac:dyDescent="0.25">
      <c r="H747" s="54"/>
      <c r="I747" s="5"/>
      <c r="J747" s="5"/>
      <c r="K747" s="5"/>
      <c r="L747" s="38"/>
    </row>
    <row r="748" spans="8:12" ht="15.75" customHeight="1" x14ac:dyDescent="0.25">
      <c r="H748" s="54"/>
      <c r="I748" s="5"/>
      <c r="J748" s="5"/>
      <c r="K748" s="5"/>
      <c r="L748" s="38"/>
    </row>
    <row r="749" spans="8:12" ht="15.75" customHeight="1" x14ac:dyDescent="0.25">
      <c r="H749" s="54"/>
      <c r="I749" s="5"/>
      <c r="J749" s="5"/>
      <c r="K749" s="5"/>
      <c r="L749" s="38"/>
    </row>
    <row r="750" spans="8:12" ht="15.75" customHeight="1" x14ac:dyDescent="0.25">
      <c r="H750" s="54"/>
      <c r="I750" s="5"/>
      <c r="J750" s="5"/>
      <c r="K750" s="5"/>
      <c r="L750" s="38"/>
    </row>
    <row r="751" spans="8:12" ht="15.75" customHeight="1" x14ac:dyDescent="0.25">
      <c r="H751" s="54"/>
      <c r="I751" s="5"/>
      <c r="J751" s="5"/>
      <c r="K751" s="5"/>
      <c r="L751" s="38"/>
    </row>
    <row r="752" spans="8:12" ht="15.75" customHeight="1" x14ac:dyDescent="0.25">
      <c r="H752" s="54"/>
      <c r="I752" s="5"/>
      <c r="J752" s="5"/>
      <c r="K752" s="5"/>
      <c r="L752" s="38"/>
    </row>
    <row r="753" spans="8:12" ht="15.75" customHeight="1" x14ac:dyDescent="0.25">
      <c r="H753" s="54"/>
      <c r="I753" s="5"/>
      <c r="J753" s="5"/>
      <c r="K753" s="5"/>
      <c r="L753" s="38"/>
    </row>
    <row r="754" spans="8:12" ht="15.75" customHeight="1" x14ac:dyDescent="0.25">
      <c r="H754" s="54"/>
      <c r="I754" s="5"/>
      <c r="J754" s="5"/>
      <c r="K754" s="5"/>
      <c r="L754" s="38"/>
    </row>
    <row r="755" spans="8:12" ht="15.75" customHeight="1" x14ac:dyDescent="0.25">
      <c r="H755" s="54"/>
      <c r="I755" s="5"/>
      <c r="J755" s="5"/>
      <c r="K755" s="5"/>
      <c r="L755" s="38"/>
    </row>
    <row r="756" spans="8:12" ht="15.75" customHeight="1" x14ac:dyDescent="0.25">
      <c r="H756" s="54"/>
      <c r="I756" s="5"/>
      <c r="J756" s="5"/>
      <c r="K756" s="5"/>
      <c r="L756" s="38"/>
    </row>
    <row r="757" spans="8:12" ht="15.75" customHeight="1" x14ac:dyDescent="0.25">
      <c r="H757" s="54"/>
      <c r="I757" s="5"/>
      <c r="J757" s="5"/>
      <c r="K757" s="5"/>
      <c r="L757" s="38"/>
    </row>
    <row r="758" spans="8:12" ht="15.75" customHeight="1" x14ac:dyDescent="0.25">
      <c r="H758" s="54"/>
      <c r="I758" s="5"/>
      <c r="J758" s="5"/>
      <c r="K758" s="5"/>
      <c r="L758" s="38"/>
    </row>
    <row r="759" spans="8:12" ht="15.75" customHeight="1" x14ac:dyDescent="0.25">
      <c r="H759" s="54"/>
      <c r="I759" s="5"/>
      <c r="J759" s="5"/>
      <c r="K759" s="5"/>
      <c r="L759" s="38"/>
    </row>
    <row r="760" spans="8:12" ht="15.75" customHeight="1" x14ac:dyDescent="0.25">
      <c r="H760" s="54"/>
      <c r="I760" s="5"/>
      <c r="J760" s="5"/>
      <c r="K760" s="5"/>
      <c r="L760" s="38"/>
    </row>
    <row r="761" spans="8:12" ht="15.75" customHeight="1" x14ac:dyDescent="0.25">
      <c r="H761" s="54"/>
      <c r="I761" s="5"/>
      <c r="J761" s="5"/>
      <c r="K761" s="5"/>
      <c r="L761" s="38"/>
    </row>
    <row r="762" spans="8:12" ht="15.75" customHeight="1" x14ac:dyDescent="0.25">
      <c r="H762" s="54"/>
      <c r="I762" s="5"/>
      <c r="J762" s="5"/>
      <c r="K762" s="5"/>
      <c r="L762" s="38"/>
    </row>
    <row r="763" spans="8:12" ht="15.75" customHeight="1" x14ac:dyDescent="0.25">
      <c r="H763" s="54"/>
      <c r="I763" s="5"/>
      <c r="J763" s="5"/>
      <c r="K763" s="5"/>
      <c r="L763" s="38"/>
    </row>
    <row r="764" spans="8:12" ht="15.75" customHeight="1" x14ac:dyDescent="0.25">
      <c r="H764" s="54"/>
      <c r="I764" s="5"/>
      <c r="J764" s="5"/>
      <c r="K764" s="5"/>
      <c r="L764" s="38"/>
    </row>
    <row r="765" spans="8:12" ht="15.75" customHeight="1" x14ac:dyDescent="0.25">
      <c r="H765" s="54"/>
      <c r="I765" s="5"/>
      <c r="J765" s="5"/>
      <c r="K765" s="5"/>
      <c r="L765" s="38"/>
    </row>
    <row r="766" spans="8:12" ht="15.75" customHeight="1" x14ac:dyDescent="0.25">
      <c r="H766" s="54"/>
      <c r="I766" s="5"/>
      <c r="J766" s="5"/>
      <c r="K766" s="5"/>
      <c r="L766" s="38"/>
    </row>
    <row r="767" spans="8:12" ht="15.75" customHeight="1" x14ac:dyDescent="0.25">
      <c r="H767" s="54"/>
      <c r="I767" s="5"/>
      <c r="J767" s="5"/>
      <c r="K767" s="5"/>
      <c r="L767" s="38"/>
    </row>
    <row r="768" spans="8:12" ht="15.75" customHeight="1" x14ac:dyDescent="0.25">
      <c r="H768" s="54"/>
      <c r="I768" s="5"/>
      <c r="J768" s="5"/>
      <c r="K768" s="5"/>
      <c r="L768" s="38"/>
    </row>
    <row r="769" spans="8:12" ht="15.75" customHeight="1" x14ac:dyDescent="0.25">
      <c r="H769" s="54"/>
      <c r="I769" s="5"/>
      <c r="J769" s="5"/>
      <c r="K769" s="5"/>
      <c r="L769" s="38"/>
    </row>
    <row r="770" spans="8:12" ht="15.75" customHeight="1" x14ac:dyDescent="0.25">
      <c r="H770" s="54"/>
      <c r="I770" s="5"/>
      <c r="J770" s="5"/>
      <c r="K770" s="5"/>
      <c r="L770" s="38"/>
    </row>
    <row r="771" spans="8:12" ht="15.75" customHeight="1" x14ac:dyDescent="0.25">
      <c r="H771" s="54"/>
      <c r="I771" s="5"/>
      <c r="J771" s="5"/>
      <c r="K771" s="5"/>
      <c r="L771" s="38"/>
    </row>
    <row r="772" spans="8:12" ht="15.75" customHeight="1" x14ac:dyDescent="0.25">
      <c r="H772" s="54"/>
      <c r="I772" s="5"/>
      <c r="J772" s="5"/>
      <c r="K772" s="5"/>
      <c r="L772" s="38"/>
    </row>
    <row r="773" spans="8:12" ht="15.75" customHeight="1" x14ac:dyDescent="0.25">
      <c r="H773" s="54"/>
      <c r="I773" s="5"/>
      <c r="J773" s="5"/>
      <c r="K773" s="5"/>
      <c r="L773" s="38"/>
    </row>
    <row r="774" spans="8:12" ht="15.75" customHeight="1" x14ac:dyDescent="0.25">
      <c r="H774" s="54"/>
      <c r="I774" s="5"/>
      <c r="J774" s="5"/>
      <c r="K774" s="5"/>
      <c r="L774" s="38"/>
    </row>
    <row r="775" spans="8:12" ht="15.75" customHeight="1" x14ac:dyDescent="0.25">
      <c r="H775" s="54"/>
      <c r="I775" s="5"/>
      <c r="J775" s="5"/>
      <c r="K775" s="5"/>
      <c r="L775" s="38"/>
    </row>
    <row r="776" spans="8:12" ht="15.75" customHeight="1" x14ac:dyDescent="0.25">
      <c r="H776" s="54"/>
      <c r="I776" s="5"/>
      <c r="J776" s="5"/>
      <c r="K776" s="5"/>
      <c r="L776" s="38"/>
    </row>
    <row r="777" spans="8:12" ht="15.75" customHeight="1" x14ac:dyDescent="0.25">
      <c r="H777" s="54"/>
      <c r="I777" s="5"/>
      <c r="J777" s="5"/>
      <c r="K777" s="5"/>
      <c r="L777" s="38"/>
    </row>
    <row r="778" spans="8:12" ht="15.75" customHeight="1" x14ac:dyDescent="0.25">
      <c r="H778" s="54"/>
      <c r="I778" s="5"/>
      <c r="J778" s="5"/>
      <c r="K778" s="5"/>
      <c r="L778" s="38"/>
    </row>
    <row r="779" spans="8:12" ht="15.75" customHeight="1" x14ac:dyDescent="0.25">
      <c r="H779" s="54"/>
      <c r="I779" s="5"/>
      <c r="J779" s="5"/>
      <c r="K779" s="5"/>
      <c r="L779" s="38"/>
    </row>
    <row r="780" spans="8:12" ht="15.75" customHeight="1" x14ac:dyDescent="0.25">
      <c r="H780" s="54"/>
      <c r="I780" s="5"/>
      <c r="J780" s="5"/>
      <c r="K780" s="5"/>
      <c r="L780" s="38"/>
    </row>
    <row r="781" spans="8:12" ht="15.75" customHeight="1" x14ac:dyDescent="0.25">
      <c r="H781" s="54"/>
      <c r="I781" s="5"/>
      <c r="J781" s="5"/>
      <c r="K781" s="5"/>
      <c r="L781" s="38"/>
    </row>
    <row r="782" spans="8:12" ht="15.75" customHeight="1" x14ac:dyDescent="0.25">
      <c r="H782" s="54"/>
      <c r="I782" s="5"/>
      <c r="J782" s="5"/>
      <c r="K782" s="5"/>
      <c r="L782" s="38"/>
    </row>
    <row r="783" spans="8:12" ht="15.75" customHeight="1" x14ac:dyDescent="0.25">
      <c r="H783" s="54"/>
      <c r="I783" s="5"/>
      <c r="J783" s="5"/>
      <c r="K783" s="5"/>
      <c r="L783" s="38"/>
    </row>
    <row r="784" spans="8:12" ht="15.75" customHeight="1" x14ac:dyDescent="0.25">
      <c r="H784" s="54"/>
      <c r="I784" s="5"/>
      <c r="J784" s="5"/>
      <c r="K784" s="5"/>
      <c r="L784" s="38"/>
    </row>
    <row r="785" spans="8:12" ht="15.75" customHeight="1" x14ac:dyDescent="0.25">
      <c r="H785" s="54"/>
      <c r="I785" s="5"/>
      <c r="J785" s="5"/>
      <c r="K785" s="5"/>
      <c r="L785" s="38"/>
    </row>
    <row r="786" spans="8:12" ht="15.75" customHeight="1" x14ac:dyDescent="0.25">
      <c r="H786" s="54"/>
      <c r="I786" s="5"/>
      <c r="J786" s="5"/>
      <c r="K786" s="5"/>
      <c r="L786" s="38"/>
    </row>
    <row r="787" spans="8:12" ht="15.75" customHeight="1" x14ac:dyDescent="0.25">
      <c r="H787" s="54"/>
      <c r="I787" s="5"/>
      <c r="J787" s="5"/>
      <c r="K787" s="5"/>
      <c r="L787" s="38"/>
    </row>
    <row r="788" spans="8:12" ht="15.75" customHeight="1" x14ac:dyDescent="0.25">
      <c r="H788" s="54"/>
      <c r="I788" s="5"/>
      <c r="J788" s="5"/>
      <c r="K788" s="5"/>
      <c r="L788" s="38"/>
    </row>
    <row r="789" spans="8:12" ht="15.75" customHeight="1" x14ac:dyDescent="0.25">
      <c r="H789" s="54"/>
      <c r="I789" s="5"/>
      <c r="J789" s="5"/>
      <c r="K789" s="5"/>
      <c r="L789" s="38"/>
    </row>
    <row r="790" spans="8:12" ht="15.75" customHeight="1" x14ac:dyDescent="0.25">
      <c r="H790" s="54"/>
      <c r="I790" s="5"/>
      <c r="J790" s="5"/>
      <c r="K790" s="5"/>
      <c r="L790" s="38"/>
    </row>
    <row r="791" spans="8:12" ht="15.75" customHeight="1" x14ac:dyDescent="0.25">
      <c r="H791" s="54"/>
      <c r="I791" s="5"/>
      <c r="J791" s="5"/>
      <c r="K791" s="5"/>
      <c r="L791" s="38"/>
    </row>
    <row r="792" spans="8:12" ht="15.75" customHeight="1" x14ac:dyDescent="0.25">
      <c r="H792" s="54"/>
      <c r="I792" s="5"/>
      <c r="J792" s="5"/>
      <c r="K792" s="5"/>
      <c r="L792" s="38"/>
    </row>
    <row r="793" spans="8:12" ht="15.75" customHeight="1" x14ac:dyDescent="0.25">
      <c r="H793" s="54"/>
      <c r="I793" s="5"/>
      <c r="J793" s="5"/>
      <c r="K793" s="5"/>
      <c r="L793" s="38"/>
    </row>
    <row r="794" spans="8:12" ht="15.75" customHeight="1" x14ac:dyDescent="0.25">
      <c r="H794" s="54"/>
      <c r="I794" s="5"/>
      <c r="J794" s="5"/>
      <c r="K794" s="5"/>
      <c r="L794" s="38"/>
    </row>
    <row r="795" spans="8:12" ht="15.75" customHeight="1" x14ac:dyDescent="0.25">
      <c r="H795" s="54"/>
      <c r="I795" s="5"/>
      <c r="J795" s="5"/>
      <c r="K795" s="5"/>
      <c r="L795" s="38"/>
    </row>
    <row r="796" spans="8:12" ht="15.75" customHeight="1" x14ac:dyDescent="0.25">
      <c r="H796" s="54"/>
      <c r="I796" s="5"/>
      <c r="J796" s="5"/>
      <c r="K796" s="5"/>
      <c r="L796" s="38"/>
    </row>
    <row r="797" spans="8:12" ht="15.75" customHeight="1" x14ac:dyDescent="0.25">
      <c r="H797" s="54"/>
      <c r="I797" s="5"/>
      <c r="J797" s="5"/>
      <c r="K797" s="5"/>
      <c r="L797" s="38"/>
    </row>
    <row r="798" spans="8:12" ht="15.75" customHeight="1" x14ac:dyDescent="0.25">
      <c r="H798" s="54"/>
      <c r="I798" s="5"/>
      <c r="J798" s="5"/>
      <c r="K798" s="5"/>
      <c r="L798" s="38"/>
    </row>
    <row r="799" spans="8:12" ht="15.75" customHeight="1" x14ac:dyDescent="0.25">
      <c r="H799" s="54"/>
      <c r="I799" s="5"/>
      <c r="J799" s="5"/>
      <c r="K799" s="5"/>
      <c r="L799" s="38"/>
    </row>
    <row r="800" spans="8:12" ht="15.75" customHeight="1" x14ac:dyDescent="0.25">
      <c r="H800" s="54"/>
      <c r="I800" s="5"/>
      <c r="J800" s="5"/>
      <c r="K800" s="5"/>
      <c r="L800" s="38"/>
    </row>
    <row r="801" spans="8:12" ht="15.75" customHeight="1" x14ac:dyDescent="0.25">
      <c r="H801" s="54"/>
      <c r="I801" s="5"/>
      <c r="J801" s="5"/>
      <c r="K801" s="5"/>
      <c r="L801" s="38"/>
    </row>
    <row r="802" spans="8:12" ht="15.75" customHeight="1" x14ac:dyDescent="0.25">
      <c r="H802" s="54"/>
      <c r="I802" s="5"/>
      <c r="J802" s="5"/>
      <c r="K802" s="5"/>
      <c r="L802" s="38"/>
    </row>
    <row r="803" spans="8:12" ht="15.75" customHeight="1" x14ac:dyDescent="0.25">
      <c r="H803" s="54"/>
      <c r="I803" s="5"/>
      <c r="J803" s="5"/>
      <c r="K803" s="5"/>
      <c r="L803" s="38"/>
    </row>
    <row r="804" spans="8:12" ht="15.75" customHeight="1" x14ac:dyDescent="0.25">
      <c r="H804" s="54"/>
      <c r="I804" s="5"/>
      <c r="J804" s="5"/>
      <c r="K804" s="5"/>
      <c r="L804" s="38"/>
    </row>
    <row r="805" spans="8:12" ht="15.75" customHeight="1" x14ac:dyDescent="0.25">
      <c r="H805" s="54"/>
      <c r="I805" s="5"/>
      <c r="J805" s="5"/>
      <c r="K805" s="5"/>
      <c r="L805" s="38"/>
    </row>
    <row r="806" spans="8:12" ht="15.75" customHeight="1" x14ac:dyDescent="0.25">
      <c r="H806" s="54"/>
      <c r="I806" s="5"/>
      <c r="J806" s="5"/>
      <c r="K806" s="5"/>
      <c r="L806" s="38"/>
    </row>
    <row r="807" spans="8:12" ht="15.75" customHeight="1" x14ac:dyDescent="0.25">
      <c r="H807" s="54"/>
      <c r="I807" s="5"/>
      <c r="J807" s="5"/>
      <c r="K807" s="5"/>
      <c r="L807" s="38"/>
    </row>
    <row r="808" spans="8:12" ht="15.75" customHeight="1" x14ac:dyDescent="0.25">
      <c r="H808" s="54"/>
      <c r="I808" s="5"/>
      <c r="J808" s="5"/>
      <c r="K808" s="5"/>
      <c r="L808" s="38"/>
    </row>
    <row r="809" spans="8:12" ht="15.75" customHeight="1" x14ac:dyDescent="0.25">
      <c r="H809" s="54"/>
      <c r="I809" s="5"/>
      <c r="J809" s="5"/>
      <c r="K809" s="5"/>
      <c r="L809" s="38"/>
    </row>
    <row r="810" spans="8:12" ht="15.75" customHeight="1" x14ac:dyDescent="0.25">
      <c r="H810" s="54"/>
      <c r="I810" s="5"/>
      <c r="J810" s="5"/>
      <c r="K810" s="5"/>
      <c r="L810" s="38"/>
    </row>
    <row r="811" spans="8:12" ht="15.75" customHeight="1" x14ac:dyDescent="0.25">
      <c r="H811" s="54"/>
      <c r="I811" s="5"/>
      <c r="J811" s="5"/>
      <c r="K811" s="5"/>
      <c r="L811" s="38"/>
    </row>
    <row r="812" spans="8:12" ht="15.75" customHeight="1" x14ac:dyDescent="0.25">
      <c r="H812" s="54"/>
      <c r="I812" s="5"/>
      <c r="J812" s="5"/>
      <c r="K812" s="5"/>
      <c r="L812" s="38"/>
    </row>
    <row r="813" spans="8:12" ht="15.75" customHeight="1" x14ac:dyDescent="0.25">
      <c r="H813" s="54"/>
      <c r="I813" s="5"/>
      <c r="J813" s="5"/>
      <c r="K813" s="5"/>
      <c r="L813" s="38"/>
    </row>
    <row r="814" spans="8:12" ht="15.75" customHeight="1" x14ac:dyDescent="0.25">
      <c r="H814" s="54"/>
      <c r="I814" s="5"/>
      <c r="J814" s="5"/>
      <c r="K814" s="5"/>
      <c r="L814" s="38"/>
    </row>
    <row r="815" spans="8:12" ht="15.75" customHeight="1" x14ac:dyDescent="0.25">
      <c r="H815" s="54"/>
      <c r="I815" s="5"/>
      <c r="J815" s="5"/>
      <c r="K815" s="5"/>
      <c r="L815" s="38"/>
    </row>
    <row r="816" spans="8:12" ht="15.75" customHeight="1" x14ac:dyDescent="0.25">
      <c r="H816" s="54"/>
      <c r="I816" s="5"/>
      <c r="J816" s="5"/>
      <c r="K816" s="5"/>
      <c r="L816" s="38"/>
    </row>
    <row r="817" spans="8:12" ht="15.75" customHeight="1" x14ac:dyDescent="0.25">
      <c r="H817" s="54"/>
      <c r="I817" s="5"/>
      <c r="J817" s="5"/>
      <c r="K817" s="5"/>
      <c r="L817" s="38"/>
    </row>
    <row r="818" spans="8:12" ht="15.75" customHeight="1" x14ac:dyDescent="0.25">
      <c r="H818" s="54"/>
      <c r="I818" s="5"/>
      <c r="J818" s="5"/>
      <c r="K818" s="5"/>
      <c r="L818" s="38"/>
    </row>
    <row r="819" spans="8:12" ht="15.75" customHeight="1" x14ac:dyDescent="0.25">
      <c r="H819" s="54"/>
      <c r="I819" s="5"/>
      <c r="J819" s="5"/>
      <c r="K819" s="5"/>
      <c r="L819" s="38"/>
    </row>
    <row r="820" spans="8:12" ht="15.75" customHeight="1" x14ac:dyDescent="0.25">
      <c r="H820" s="54"/>
      <c r="I820" s="5"/>
      <c r="J820" s="5"/>
      <c r="K820" s="5"/>
      <c r="L820" s="38"/>
    </row>
    <row r="821" spans="8:12" ht="15.75" customHeight="1" x14ac:dyDescent="0.25">
      <c r="H821" s="54"/>
      <c r="I821" s="5"/>
      <c r="J821" s="5"/>
      <c r="K821" s="5"/>
      <c r="L821" s="38"/>
    </row>
    <row r="822" spans="8:12" ht="15.75" customHeight="1" x14ac:dyDescent="0.25">
      <c r="H822" s="54"/>
      <c r="I822" s="5"/>
      <c r="J822" s="5"/>
      <c r="K822" s="5"/>
      <c r="L822" s="38"/>
    </row>
    <row r="823" spans="8:12" ht="15.75" customHeight="1" x14ac:dyDescent="0.25">
      <c r="H823" s="54"/>
      <c r="I823" s="5"/>
      <c r="J823" s="5"/>
      <c r="K823" s="5"/>
      <c r="L823" s="38"/>
    </row>
    <row r="824" spans="8:12" ht="15.75" customHeight="1" x14ac:dyDescent="0.25">
      <c r="H824" s="54"/>
      <c r="I824" s="5"/>
      <c r="J824" s="5"/>
      <c r="K824" s="5"/>
      <c r="L824" s="38"/>
    </row>
    <row r="825" spans="8:12" ht="15.75" customHeight="1" x14ac:dyDescent="0.25">
      <c r="H825" s="54"/>
      <c r="I825" s="5"/>
      <c r="J825" s="5"/>
      <c r="K825" s="5"/>
      <c r="L825" s="38"/>
    </row>
    <row r="826" spans="8:12" ht="15.75" customHeight="1" x14ac:dyDescent="0.25">
      <c r="H826" s="54"/>
      <c r="I826" s="5"/>
      <c r="J826" s="5"/>
      <c r="K826" s="5"/>
      <c r="L826" s="38"/>
    </row>
    <row r="827" spans="8:12" ht="15.75" customHeight="1" x14ac:dyDescent="0.25">
      <c r="H827" s="54"/>
      <c r="I827" s="5"/>
      <c r="J827" s="5"/>
      <c r="K827" s="5"/>
      <c r="L827" s="38"/>
    </row>
    <row r="828" spans="8:12" ht="15.75" customHeight="1" x14ac:dyDescent="0.25">
      <c r="H828" s="54"/>
      <c r="I828" s="5"/>
      <c r="J828" s="5"/>
      <c r="K828" s="5"/>
      <c r="L828" s="38"/>
    </row>
    <row r="829" spans="8:12" ht="15.75" customHeight="1" x14ac:dyDescent="0.25">
      <c r="H829" s="54"/>
      <c r="I829" s="5"/>
      <c r="J829" s="5"/>
      <c r="K829" s="5"/>
      <c r="L829" s="38"/>
    </row>
    <row r="830" spans="8:12" ht="15.75" customHeight="1" x14ac:dyDescent="0.25">
      <c r="H830" s="54"/>
      <c r="I830" s="5"/>
      <c r="J830" s="5"/>
      <c r="K830" s="5"/>
      <c r="L830" s="38"/>
    </row>
    <row r="831" spans="8:12" ht="15.75" customHeight="1" x14ac:dyDescent="0.25">
      <c r="H831" s="54"/>
      <c r="I831" s="5"/>
      <c r="J831" s="5"/>
      <c r="K831" s="5"/>
      <c r="L831" s="38"/>
    </row>
    <row r="832" spans="8:12" ht="15.75" customHeight="1" x14ac:dyDescent="0.25">
      <c r="H832" s="54"/>
      <c r="I832" s="5"/>
      <c r="J832" s="5"/>
      <c r="K832" s="5"/>
      <c r="L832" s="38"/>
    </row>
    <row r="833" spans="8:12" ht="15.75" customHeight="1" x14ac:dyDescent="0.25">
      <c r="H833" s="54"/>
      <c r="I833" s="5"/>
      <c r="J833" s="5"/>
      <c r="K833" s="5"/>
      <c r="L833" s="38"/>
    </row>
    <row r="834" spans="8:12" ht="15.75" customHeight="1" x14ac:dyDescent="0.25">
      <c r="H834" s="54"/>
      <c r="I834" s="5"/>
      <c r="J834" s="5"/>
      <c r="K834" s="5"/>
      <c r="L834" s="38"/>
    </row>
    <row r="835" spans="8:12" ht="15.75" customHeight="1" x14ac:dyDescent="0.25">
      <c r="H835" s="54"/>
      <c r="I835" s="5"/>
      <c r="J835" s="5"/>
      <c r="K835" s="5"/>
      <c r="L835" s="38"/>
    </row>
    <row r="836" spans="8:12" ht="15.75" customHeight="1" x14ac:dyDescent="0.25">
      <c r="H836" s="54"/>
      <c r="I836" s="5"/>
      <c r="J836" s="5"/>
      <c r="K836" s="5"/>
      <c r="L836" s="38"/>
    </row>
    <row r="837" spans="8:12" ht="15.75" customHeight="1" x14ac:dyDescent="0.25">
      <c r="H837" s="54"/>
      <c r="I837" s="5"/>
      <c r="J837" s="5"/>
      <c r="K837" s="5"/>
      <c r="L837" s="38"/>
    </row>
    <row r="838" spans="8:12" ht="15.75" customHeight="1" x14ac:dyDescent="0.25">
      <c r="H838" s="54"/>
      <c r="I838" s="5"/>
      <c r="J838" s="5"/>
      <c r="K838" s="5"/>
      <c r="L838" s="38"/>
    </row>
    <row r="839" spans="8:12" ht="15.75" customHeight="1" x14ac:dyDescent="0.25">
      <c r="H839" s="54"/>
      <c r="I839" s="5"/>
      <c r="J839" s="5"/>
      <c r="K839" s="5"/>
      <c r="L839" s="38"/>
    </row>
    <row r="840" spans="8:12" ht="15.75" customHeight="1" x14ac:dyDescent="0.25">
      <c r="H840" s="54"/>
      <c r="I840" s="5"/>
      <c r="J840" s="5"/>
      <c r="K840" s="5"/>
      <c r="L840" s="38"/>
    </row>
    <row r="841" spans="8:12" ht="15.75" customHeight="1" x14ac:dyDescent="0.25">
      <c r="H841" s="54"/>
      <c r="I841" s="5"/>
      <c r="J841" s="5"/>
      <c r="K841" s="5"/>
      <c r="L841" s="38"/>
    </row>
    <row r="842" spans="8:12" ht="15.75" customHeight="1" x14ac:dyDescent="0.25">
      <c r="H842" s="54"/>
      <c r="I842" s="5"/>
      <c r="J842" s="5"/>
      <c r="K842" s="5"/>
      <c r="L842" s="38"/>
    </row>
    <row r="843" spans="8:12" ht="15.75" customHeight="1" x14ac:dyDescent="0.25">
      <c r="H843" s="54"/>
      <c r="I843" s="5"/>
      <c r="J843" s="5"/>
      <c r="K843" s="5"/>
      <c r="L843" s="38"/>
    </row>
    <row r="844" spans="8:12" ht="15.75" customHeight="1" x14ac:dyDescent="0.25">
      <c r="H844" s="54"/>
      <c r="I844" s="5"/>
      <c r="J844" s="5"/>
      <c r="K844" s="5"/>
      <c r="L844" s="38"/>
    </row>
    <row r="845" spans="8:12" ht="15.75" customHeight="1" x14ac:dyDescent="0.25">
      <c r="H845" s="54"/>
      <c r="I845" s="5"/>
      <c r="J845" s="5"/>
      <c r="K845" s="5"/>
      <c r="L845" s="38"/>
    </row>
    <row r="846" spans="8:12" ht="15.75" customHeight="1" x14ac:dyDescent="0.25">
      <c r="H846" s="54"/>
      <c r="I846" s="5"/>
      <c r="J846" s="5"/>
      <c r="K846" s="5"/>
      <c r="L846" s="38"/>
    </row>
    <row r="847" spans="8:12" ht="15.75" customHeight="1" x14ac:dyDescent="0.25">
      <c r="H847" s="54"/>
      <c r="I847" s="5"/>
      <c r="J847" s="5"/>
      <c r="K847" s="5"/>
      <c r="L847" s="38"/>
    </row>
    <row r="848" spans="8:12" ht="15.75" customHeight="1" x14ac:dyDescent="0.25">
      <c r="H848" s="54"/>
      <c r="I848" s="5"/>
      <c r="J848" s="5"/>
      <c r="K848" s="5"/>
      <c r="L848" s="38"/>
    </row>
    <row r="849" spans="8:12" ht="15.75" customHeight="1" x14ac:dyDescent="0.25">
      <c r="H849" s="54"/>
      <c r="I849" s="5"/>
      <c r="J849" s="5"/>
      <c r="K849" s="5"/>
      <c r="L849" s="38"/>
    </row>
    <row r="850" spans="8:12" ht="15.75" customHeight="1" x14ac:dyDescent="0.25">
      <c r="H850" s="54"/>
      <c r="I850" s="5"/>
      <c r="J850" s="5"/>
      <c r="K850" s="5"/>
      <c r="L850" s="38"/>
    </row>
    <row r="851" spans="8:12" ht="15.75" customHeight="1" x14ac:dyDescent="0.25">
      <c r="H851" s="54"/>
      <c r="I851" s="5"/>
      <c r="J851" s="5"/>
      <c r="K851" s="5"/>
      <c r="L851" s="38"/>
    </row>
    <row r="852" spans="8:12" ht="15.75" customHeight="1" x14ac:dyDescent="0.25">
      <c r="H852" s="54"/>
      <c r="I852" s="5"/>
      <c r="J852" s="5"/>
      <c r="K852" s="5"/>
      <c r="L852" s="38"/>
    </row>
    <row r="853" spans="8:12" ht="15.75" customHeight="1" x14ac:dyDescent="0.25">
      <c r="H853" s="54"/>
      <c r="I853" s="5"/>
      <c r="J853" s="5"/>
      <c r="K853" s="5"/>
      <c r="L853" s="38"/>
    </row>
    <row r="854" spans="8:12" ht="15.75" customHeight="1" x14ac:dyDescent="0.25">
      <c r="H854" s="54"/>
      <c r="I854" s="5"/>
      <c r="J854" s="5"/>
      <c r="K854" s="5"/>
      <c r="L854" s="38"/>
    </row>
    <row r="855" spans="8:12" ht="15.75" customHeight="1" x14ac:dyDescent="0.25">
      <c r="H855" s="54"/>
      <c r="I855" s="5"/>
      <c r="J855" s="5"/>
      <c r="K855" s="5"/>
      <c r="L855" s="38"/>
    </row>
    <row r="856" spans="8:12" ht="15.75" customHeight="1" x14ac:dyDescent="0.25">
      <c r="H856" s="54"/>
      <c r="I856" s="5"/>
      <c r="J856" s="5"/>
      <c r="K856" s="5"/>
      <c r="L856" s="38"/>
    </row>
    <row r="857" spans="8:12" ht="15.75" customHeight="1" x14ac:dyDescent="0.25">
      <c r="H857" s="54"/>
      <c r="I857" s="5"/>
      <c r="J857" s="5"/>
      <c r="K857" s="5"/>
      <c r="L857" s="38"/>
    </row>
    <row r="858" spans="8:12" ht="15.75" customHeight="1" x14ac:dyDescent="0.25">
      <c r="H858" s="54"/>
      <c r="I858" s="5"/>
      <c r="J858" s="5"/>
      <c r="K858" s="5"/>
      <c r="L858" s="38"/>
    </row>
    <row r="859" spans="8:12" ht="15.75" customHeight="1" x14ac:dyDescent="0.25">
      <c r="H859" s="54"/>
      <c r="I859" s="5"/>
      <c r="J859" s="5"/>
      <c r="K859" s="5"/>
      <c r="L859" s="38"/>
    </row>
    <row r="860" spans="8:12" ht="15.75" customHeight="1" x14ac:dyDescent="0.25">
      <c r="H860" s="54"/>
      <c r="I860" s="5"/>
      <c r="J860" s="5"/>
      <c r="K860" s="5"/>
      <c r="L860" s="38"/>
    </row>
    <row r="861" spans="8:12" ht="15.75" customHeight="1" x14ac:dyDescent="0.25">
      <c r="H861" s="54"/>
      <c r="I861" s="5"/>
      <c r="J861" s="5"/>
      <c r="K861" s="5"/>
      <c r="L861" s="38"/>
    </row>
    <row r="862" spans="8:12" ht="15.75" customHeight="1" x14ac:dyDescent="0.25">
      <c r="H862" s="54"/>
      <c r="I862" s="5"/>
      <c r="J862" s="5"/>
      <c r="K862" s="5"/>
      <c r="L862" s="38"/>
    </row>
    <row r="863" spans="8:12" ht="15.75" customHeight="1" x14ac:dyDescent="0.25">
      <c r="H863" s="54"/>
      <c r="I863" s="5"/>
      <c r="J863" s="5"/>
      <c r="K863" s="5"/>
      <c r="L863" s="38"/>
    </row>
    <row r="864" spans="8:12" ht="15.75" customHeight="1" x14ac:dyDescent="0.25">
      <c r="H864" s="54"/>
      <c r="I864" s="5"/>
      <c r="J864" s="5"/>
      <c r="K864" s="5"/>
      <c r="L864" s="38"/>
    </row>
    <row r="865" spans="8:12" ht="15.75" customHeight="1" x14ac:dyDescent="0.25">
      <c r="H865" s="54"/>
      <c r="I865" s="5"/>
      <c r="J865" s="5"/>
      <c r="K865" s="5"/>
      <c r="L865" s="38"/>
    </row>
    <row r="866" spans="8:12" ht="15.75" customHeight="1" x14ac:dyDescent="0.25">
      <c r="H866" s="54"/>
      <c r="I866" s="5"/>
      <c r="J866" s="5"/>
      <c r="K866" s="5"/>
      <c r="L866" s="38"/>
    </row>
    <row r="867" spans="8:12" ht="15.75" customHeight="1" x14ac:dyDescent="0.25">
      <c r="H867" s="54"/>
      <c r="I867" s="5"/>
      <c r="J867" s="5"/>
      <c r="K867" s="5"/>
      <c r="L867" s="38"/>
    </row>
    <row r="868" spans="8:12" ht="15.75" customHeight="1" x14ac:dyDescent="0.25">
      <c r="H868" s="54"/>
      <c r="I868" s="5"/>
      <c r="J868" s="5"/>
      <c r="K868" s="5"/>
      <c r="L868" s="38"/>
    </row>
    <row r="869" spans="8:12" ht="15.75" customHeight="1" x14ac:dyDescent="0.25">
      <c r="H869" s="54"/>
      <c r="I869" s="5"/>
      <c r="J869" s="5"/>
      <c r="K869" s="5"/>
      <c r="L869" s="38"/>
    </row>
    <row r="870" spans="8:12" ht="15.75" customHeight="1" x14ac:dyDescent="0.25">
      <c r="H870" s="54"/>
      <c r="I870" s="5"/>
      <c r="J870" s="5"/>
      <c r="K870" s="5"/>
      <c r="L870" s="38"/>
    </row>
    <row r="871" spans="8:12" ht="15.75" customHeight="1" x14ac:dyDescent="0.25">
      <c r="H871" s="54"/>
      <c r="I871" s="5"/>
      <c r="J871" s="5"/>
      <c r="K871" s="5"/>
      <c r="L871" s="38"/>
    </row>
    <row r="872" spans="8:12" ht="15.75" customHeight="1" x14ac:dyDescent="0.25">
      <c r="H872" s="54"/>
      <c r="I872" s="5"/>
      <c r="J872" s="5"/>
      <c r="K872" s="5"/>
      <c r="L872" s="38"/>
    </row>
    <row r="873" spans="8:12" ht="15.75" customHeight="1" x14ac:dyDescent="0.25">
      <c r="H873" s="54"/>
      <c r="I873" s="5"/>
      <c r="J873" s="5"/>
      <c r="K873" s="5"/>
      <c r="L873" s="38"/>
    </row>
    <row r="874" spans="8:12" ht="15.75" customHeight="1" x14ac:dyDescent="0.25">
      <c r="H874" s="54"/>
      <c r="I874" s="5"/>
      <c r="J874" s="5"/>
      <c r="K874" s="5"/>
      <c r="L874" s="38"/>
    </row>
    <row r="875" spans="8:12" ht="15.75" customHeight="1" x14ac:dyDescent="0.25">
      <c r="H875" s="54"/>
      <c r="I875" s="5"/>
      <c r="J875" s="5"/>
      <c r="K875" s="5"/>
      <c r="L875" s="38"/>
    </row>
    <row r="876" spans="8:12" ht="15.75" customHeight="1" x14ac:dyDescent="0.25">
      <c r="H876" s="54"/>
      <c r="I876" s="5"/>
      <c r="J876" s="5"/>
      <c r="K876" s="5"/>
      <c r="L876" s="38"/>
    </row>
    <row r="877" spans="8:12" ht="15.75" customHeight="1" x14ac:dyDescent="0.25">
      <c r="H877" s="54"/>
      <c r="I877" s="5"/>
      <c r="J877" s="5"/>
      <c r="K877" s="5"/>
      <c r="L877" s="38"/>
    </row>
    <row r="878" spans="8:12" ht="15.75" customHeight="1" x14ac:dyDescent="0.25">
      <c r="H878" s="54"/>
      <c r="I878" s="5"/>
      <c r="J878" s="5"/>
      <c r="K878" s="5"/>
      <c r="L878" s="38"/>
    </row>
    <row r="879" spans="8:12" ht="15.75" customHeight="1" x14ac:dyDescent="0.25">
      <c r="H879" s="54"/>
      <c r="I879" s="5"/>
      <c r="J879" s="5"/>
      <c r="K879" s="5"/>
      <c r="L879" s="38"/>
    </row>
    <row r="880" spans="8:12" ht="15.75" customHeight="1" x14ac:dyDescent="0.25">
      <c r="H880" s="54"/>
      <c r="I880" s="5"/>
      <c r="J880" s="5"/>
      <c r="K880" s="5"/>
      <c r="L880" s="38"/>
    </row>
    <row r="881" spans="8:12" ht="15.75" customHeight="1" x14ac:dyDescent="0.25">
      <c r="H881" s="54"/>
      <c r="I881" s="5"/>
      <c r="J881" s="5"/>
      <c r="K881" s="5"/>
      <c r="L881" s="38"/>
    </row>
    <row r="882" spans="8:12" ht="15.75" customHeight="1" x14ac:dyDescent="0.25">
      <c r="H882" s="54"/>
      <c r="I882" s="5"/>
      <c r="J882" s="5"/>
      <c r="K882" s="5"/>
      <c r="L882" s="38"/>
    </row>
    <row r="883" spans="8:12" ht="15.75" customHeight="1" x14ac:dyDescent="0.25">
      <c r="H883" s="54"/>
      <c r="I883" s="5"/>
      <c r="J883" s="5"/>
      <c r="K883" s="5"/>
      <c r="L883" s="38"/>
    </row>
    <row r="884" spans="8:12" ht="15.75" customHeight="1" x14ac:dyDescent="0.25">
      <c r="H884" s="54"/>
      <c r="I884" s="5"/>
      <c r="J884" s="5"/>
      <c r="K884" s="5"/>
      <c r="L884" s="38"/>
    </row>
    <row r="885" spans="8:12" ht="15.75" customHeight="1" x14ac:dyDescent="0.25">
      <c r="H885" s="54"/>
      <c r="I885" s="5"/>
      <c r="J885" s="5"/>
      <c r="K885" s="5"/>
      <c r="L885" s="38"/>
    </row>
    <row r="886" spans="8:12" ht="15.75" customHeight="1" x14ac:dyDescent="0.25">
      <c r="H886" s="54"/>
      <c r="I886" s="5"/>
      <c r="J886" s="5"/>
      <c r="K886" s="5"/>
      <c r="L886" s="38"/>
    </row>
    <row r="887" spans="8:12" ht="15.75" customHeight="1" x14ac:dyDescent="0.25">
      <c r="H887" s="54"/>
      <c r="I887" s="5"/>
      <c r="J887" s="5"/>
      <c r="K887" s="5"/>
      <c r="L887" s="38"/>
    </row>
    <row r="888" spans="8:12" ht="15.75" customHeight="1" x14ac:dyDescent="0.25">
      <c r="H888" s="54"/>
      <c r="I888" s="5"/>
      <c r="J888" s="5"/>
      <c r="K888" s="5"/>
      <c r="L888" s="38"/>
    </row>
    <row r="889" spans="8:12" ht="15.75" customHeight="1" x14ac:dyDescent="0.25">
      <c r="H889" s="54"/>
      <c r="I889" s="5"/>
      <c r="J889" s="5"/>
      <c r="K889" s="5"/>
      <c r="L889" s="38"/>
    </row>
    <row r="890" spans="8:12" ht="15.75" customHeight="1" x14ac:dyDescent="0.25">
      <c r="H890" s="54"/>
      <c r="I890" s="5"/>
      <c r="J890" s="5"/>
      <c r="K890" s="5"/>
      <c r="L890" s="38"/>
    </row>
    <row r="891" spans="8:12" ht="15.75" customHeight="1" x14ac:dyDescent="0.25">
      <c r="H891" s="54"/>
      <c r="I891" s="5"/>
      <c r="J891" s="5"/>
      <c r="K891" s="5"/>
      <c r="L891" s="38"/>
    </row>
    <row r="892" spans="8:12" ht="15.75" customHeight="1" x14ac:dyDescent="0.25">
      <c r="H892" s="54"/>
      <c r="I892" s="5"/>
      <c r="J892" s="5"/>
      <c r="K892" s="5"/>
      <c r="L892" s="38"/>
    </row>
    <row r="893" spans="8:12" ht="15.75" customHeight="1" x14ac:dyDescent="0.25">
      <c r="H893" s="54"/>
      <c r="I893" s="5"/>
      <c r="J893" s="5"/>
      <c r="K893" s="5"/>
      <c r="L893" s="38"/>
    </row>
    <row r="894" spans="8:12" ht="15.75" customHeight="1" x14ac:dyDescent="0.25">
      <c r="H894" s="54"/>
      <c r="I894" s="5"/>
      <c r="J894" s="5"/>
      <c r="K894" s="5"/>
      <c r="L894" s="38"/>
    </row>
    <row r="895" spans="8:12" ht="15.75" customHeight="1" x14ac:dyDescent="0.25">
      <c r="H895" s="54"/>
      <c r="I895" s="5"/>
      <c r="J895" s="5"/>
      <c r="K895" s="5"/>
      <c r="L895" s="38"/>
    </row>
    <row r="896" spans="8:12" ht="15.75" customHeight="1" x14ac:dyDescent="0.25">
      <c r="H896" s="54"/>
      <c r="I896" s="5"/>
      <c r="J896" s="5"/>
      <c r="K896" s="5"/>
      <c r="L896" s="38"/>
    </row>
    <row r="897" spans="8:12" ht="15.75" customHeight="1" x14ac:dyDescent="0.25">
      <c r="H897" s="54"/>
      <c r="I897" s="5"/>
      <c r="J897" s="5"/>
      <c r="K897" s="5"/>
      <c r="L897" s="38"/>
    </row>
    <row r="898" spans="8:12" ht="15.75" customHeight="1" x14ac:dyDescent="0.25">
      <c r="H898" s="54"/>
      <c r="I898" s="5"/>
      <c r="J898" s="5"/>
      <c r="K898" s="5"/>
      <c r="L898" s="38"/>
    </row>
    <row r="899" spans="8:12" ht="15.75" customHeight="1" x14ac:dyDescent="0.25">
      <c r="H899" s="54"/>
      <c r="I899" s="5"/>
      <c r="J899" s="5"/>
      <c r="K899" s="5"/>
      <c r="L899" s="38"/>
    </row>
    <row r="900" spans="8:12" ht="15.75" customHeight="1" x14ac:dyDescent="0.25">
      <c r="H900" s="54"/>
      <c r="I900" s="5"/>
      <c r="J900" s="5"/>
      <c r="K900" s="5"/>
      <c r="L900" s="38"/>
    </row>
    <row r="901" spans="8:12" ht="15.75" customHeight="1" x14ac:dyDescent="0.25">
      <c r="H901" s="54"/>
      <c r="I901" s="5"/>
      <c r="J901" s="5"/>
      <c r="K901" s="5"/>
      <c r="L901" s="38"/>
    </row>
    <row r="902" spans="8:12" ht="15.75" customHeight="1" x14ac:dyDescent="0.25">
      <c r="H902" s="54"/>
      <c r="I902" s="5"/>
      <c r="J902" s="5"/>
      <c r="K902" s="5"/>
      <c r="L902" s="38"/>
    </row>
    <row r="903" spans="8:12" ht="15.75" customHeight="1" x14ac:dyDescent="0.25">
      <c r="H903" s="54"/>
      <c r="I903" s="5"/>
      <c r="J903" s="5"/>
      <c r="K903" s="5"/>
      <c r="L903" s="38"/>
    </row>
    <row r="904" spans="8:12" ht="15.75" customHeight="1" x14ac:dyDescent="0.25">
      <c r="H904" s="54"/>
      <c r="I904" s="5"/>
      <c r="J904" s="5"/>
      <c r="K904" s="5"/>
      <c r="L904" s="38"/>
    </row>
    <row r="905" spans="8:12" ht="15.75" customHeight="1" x14ac:dyDescent="0.25">
      <c r="H905" s="54"/>
      <c r="I905" s="5"/>
      <c r="J905" s="5"/>
      <c r="K905" s="5"/>
      <c r="L905" s="38"/>
    </row>
    <row r="906" spans="8:12" ht="15.75" customHeight="1" x14ac:dyDescent="0.25">
      <c r="H906" s="54"/>
      <c r="I906" s="5"/>
      <c r="J906" s="5"/>
      <c r="K906" s="5"/>
      <c r="L906" s="38"/>
    </row>
    <row r="907" spans="8:12" ht="15.75" customHeight="1" x14ac:dyDescent="0.25">
      <c r="H907" s="54"/>
      <c r="I907" s="5"/>
      <c r="J907" s="5"/>
      <c r="K907" s="5"/>
      <c r="L907" s="38"/>
    </row>
    <row r="908" spans="8:12" ht="15.75" customHeight="1" x14ac:dyDescent="0.25">
      <c r="H908" s="54"/>
      <c r="I908" s="5"/>
      <c r="J908" s="5"/>
      <c r="K908" s="5"/>
      <c r="L908" s="38"/>
    </row>
    <row r="909" spans="8:12" ht="15.75" customHeight="1" x14ac:dyDescent="0.25">
      <c r="H909" s="54"/>
      <c r="I909" s="5"/>
      <c r="J909" s="5"/>
      <c r="K909" s="5"/>
      <c r="L909" s="38"/>
    </row>
    <row r="910" spans="8:12" ht="15.75" customHeight="1" x14ac:dyDescent="0.25">
      <c r="H910" s="54"/>
      <c r="I910" s="5"/>
      <c r="J910" s="5"/>
      <c r="K910" s="5"/>
      <c r="L910" s="38"/>
    </row>
    <row r="911" spans="8:12" ht="15.75" customHeight="1" x14ac:dyDescent="0.25">
      <c r="H911" s="54"/>
      <c r="I911" s="5"/>
      <c r="J911" s="5"/>
      <c r="K911" s="5"/>
      <c r="L911" s="38"/>
    </row>
    <row r="912" spans="8:12" ht="15.75" customHeight="1" x14ac:dyDescent="0.25">
      <c r="H912" s="54"/>
      <c r="I912" s="5"/>
      <c r="J912" s="5"/>
      <c r="K912" s="5"/>
      <c r="L912" s="38"/>
    </row>
    <row r="913" spans="8:12" ht="15.75" customHeight="1" x14ac:dyDescent="0.25">
      <c r="H913" s="54"/>
      <c r="I913" s="5"/>
      <c r="J913" s="5"/>
      <c r="K913" s="5"/>
      <c r="L913" s="38"/>
    </row>
    <row r="914" spans="8:12" ht="15.75" customHeight="1" x14ac:dyDescent="0.25">
      <c r="H914" s="54"/>
      <c r="I914" s="5"/>
      <c r="J914" s="5"/>
      <c r="K914" s="5"/>
      <c r="L914" s="38"/>
    </row>
    <row r="915" spans="8:12" ht="15.75" customHeight="1" x14ac:dyDescent="0.25">
      <c r="H915" s="54"/>
      <c r="I915" s="5"/>
      <c r="J915" s="5"/>
      <c r="K915" s="5"/>
      <c r="L915" s="38"/>
    </row>
    <row r="916" spans="8:12" ht="15.75" customHeight="1" x14ac:dyDescent="0.25">
      <c r="H916" s="54"/>
      <c r="I916" s="5"/>
      <c r="J916" s="5"/>
      <c r="K916" s="5"/>
      <c r="L916" s="38"/>
    </row>
    <row r="917" spans="8:12" ht="15.75" customHeight="1" x14ac:dyDescent="0.25">
      <c r="H917" s="54"/>
      <c r="I917" s="5"/>
      <c r="J917" s="5"/>
      <c r="K917" s="5"/>
      <c r="L917" s="38"/>
    </row>
    <row r="918" spans="8:12" ht="15.75" customHeight="1" x14ac:dyDescent="0.25">
      <c r="H918" s="54"/>
      <c r="I918" s="5"/>
      <c r="J918" s="5"/>
      <c r="K918" s="5"/>
      <c r="L918" s="38"/>
    </row>
    <row r="919" spans="8:12" ht="15.75" customHeight="1" x14ac:dyDescent="0.25">
      <c r="H919" s="54"/>
      <c r="I919" s="5"/>
      <c r="J919" s="5"/>
      <c r="K919" s="5"/>
      <c r="L919" s="38"/>
    </row>
    <row r="920" spans="8:12" ht="15.75" customHeight="1" x14ac:dyDescent="0.25">
      <c r="H920" s="54"/>
      <c r="I920" s="5"/>
      <c r="J920" s="5"/>
      <c r="K920" s="5"/>
      <c r="L920" s="38"/>
    </row>
    <row r="921" spans="8:12" ht="15.75" customHeight="1" x14ac:dyDescent="0.25">
      <c r="H921" s="54"/>
      <c r="I921" s="5"/>
      <c r="J921" s="5"/>
      <c r="K921" s="5"/>
      <c r="L921" s="38"/>
    </row>
    <row r="922" spans="8:12" ht="15.75" customHeight="1" x14ac:dyDescent="0.25">
      <c r="H922" s="54"/>
      <c r="I922" s="5"/>
      <c r="J922" s="5"/>
      <c r="K922" s="5"/>
      <c r="L922" s="38"/>
    </row>
    <row r="923" spans="8:12" ht="15.75" customHeight="1" x14ac:dyDescent="0.25">
      <c r="H923" s="54"/>
      <c r="I923" s="5"/>
      <c r="J923" s="5"/>
      <c r="K923" s="5"/>
      <c r="L923" s="38"/>
    </row>
    <row r="924" spans="8:12" ht="15.75" customHeight="1" x14ac:dyDescent="0.25">
      <c r="H924" s="54"/>
      <c r="I924" s="5"/>
      <c r="J924" s="5"/>
      <c r="K924" s="5"/>
      <c r="L924" s="38"/>
    </row>
    <row r="925" spans="8:12" ht="15.75" customHeight="1" x14ac:dyDescent="0.25">
      <c r="H925" s="54"/>
      <c r="I925" s="5"/>
      <c r="J925" s="5"/>
      <c r="K925" s="5"/>
      <c r="L925" s="38"/>
    </row>
    <row r="926" spans="8:12" ht="15.75" customHeight="1" x14ac:dyDescent="0.25">
      <c r="H926" s="54"/>
      <c r="I926" s="5"/>
      <c r="J926" s="5"/>
      <c r="K926" s="5"/>
      <c r="L926" s="38"/>
    </row>
    <row r="927" spans="8:12" ht="15.75" customHeight="1" x14ac:dyDescent="0.25">
      <c r="H927" s="54"/>
      <c r="I927" s="5"/>
      <c r="J927" s="5"/>
      <c r="K927" s="5"/>
      <c r="L927" s="38"/>
    </row>
    <row r="928" spans="8:12" ht="15.75" customHeight="1" x14ac:dyDescent="0.25">
      <c r="H928" s="54"/>
      <c r="I928" s="5"/>
      <c r="J928" s="5"/>
      <c r="K928" s="5"/>
      <c r="L928" s="38"/>
    </row>
    <row r="929" spans="8:12" ht="15.75" customHeight="1" x14ac:dyDescent="0.25">
      <c r="H929" s="54"/>
      <c r="I929" s="5"/>
      <c r="J929" s="5"/>
      <c r="K929" s="5"/>
      <c r="L929" s="38"/>
    </row>
    <row r="930" spans="8:12" ht="15.75" customHeight="1" x14ac:dyDescent="0.25">
      <c r="H930" s="54"/>
      <c r="I930" s="5"/>
      <c r="J930" s="5"/>
      <c r="K930" s="5"/>
      <c r="L930" s="38"/>
    </row>
    <row r="931" spans="8:12" ht="15.75" customHeight="1" x14ac:dyDescent="0.25">
      <c r="H931" s="54"/>
      <c r="I931" s="5"/>
      <c r="J931" s="5"/>
      <c r="K931" s="5"/>
      <c r="L931" s="38"/>
    </row>
    <row r="932" spans="8:12" ht="15.75" customHeight="1" x14ac:dyDescent="0.25">
      <c r="H932" s="54"/>
      <c r="I932" s="5"/>
      <c r="J932" s="5"/>
      <c r="K932" s="5"/>
      <c r="L932" s="38"/>
    </row>
    <row r="933" spans="8:12" ht="15.75" customHeight="1" x14ac:dyDescent="0.25">
      <c r="H933" s="54"/>
      <c r="I933" s="5"/>
      <c r="J933" s="5"/>
      <c r="K933" s="5"/>
      <c r="L933" s="38"/>
    </row>
    <row r="934" spans="8:12" ht="15.75" customHeight="1" x14ac:dyDescent="0.25">
      <c r="H934" s="54"/>
      <c r="I934" s="5"/>
      <c r="J934" s="5"/>
      <c r="K934" s="5"/>
      <c r="L934" s="38"/>
    </row>
    <row r="935" spans="8:12" ht="15.75" customHeight="1" x14ac:dyDescent="0.25">
      <c r="H935" s="54"/>
      <c r="I935" s="5"/>
      <c r="J935" s="5"/>
      <c r="K935" s="5"/>
      <c r="L935" s="38"/>
    </row>
    <row r="936" spans="8:12" ht="15.75" customHeight="1" x14ac:dyDescent="0.25">
      <c r="H936" s="54"/>
      <c r="I936" s="5"/>
      <c r="J936" s="5"/>
      <c r="K936" s="5"/>
      <c r="L936" s="38"/>
    </row>
    <row r="937" spans="8:12" ht="15.75" customHeight="1" x14ac:dyDescent="0.25">
      <c r="H937" s="54"/>
      <c r="I937" s="5"/>
      <c r="J937" s="5"/>
      <c r="K937" s="5"/>
      <c r="L937" s="38"/>
    </row>
    <row r="938" spans="8:12" ht="15.75" customHeight="1" x14ac:dyDescent="0.25">
      <c r="H938" s="54"/>
      <c r="I938" s="5"/>
      <c r="J938" s="5"/>
      <c r="K938" s="5"/>
      <c r="L938" s="38"/>
    </row>
    <row r="939" spans="8:12" ht="15.75" customHeight="1" x14ac:dyDescent="0.25">
      <c r="H939" s="54"/>
      <c r="I939" s="5"/>
      <c r="J939" s="5"/>
      <c r="K939" s="5"/>
      <c r="L939" s="38"/>
    </row>
    <row r="940" spans="8:12" ht="15.75" customHeight="1" x14ac:dyDescent="0.25">
      <c r="H940" s="54"/>
      <c r="I940" s="5"/>
      <c r="J940" s="5"/>
      <c r="K940" s="5"/>
      <c r="L940" s="38"/>
    </row>
    <row r="941" spans="8:12" ht="15.75" customHeight="1" x14ac:dyDescent="0.25">
      <c r="H941" s="54"/>
      <c r="I941" s="5"/>
      <c r="J941" s="5"/>
      <c r="K941" s="5"/>
      <c r="L941" s="38"/>
    </row>
    <row r="942" spans="8:12" ht="15.75" customHeight="1" x14ac:dyDescent="0.25">
      <c r="H942" s="54"/>
      <c r="I942" s="5"/>
      <c r="J942" s="5"/>
      <c r="K942" s="5"/>
      <c r="L942" s="38"/>
    </row>
    <row r="943" spans="8:12" ht="15.75" customHeight="1" x14ac:dyDescent="0.25">
      <c r="H943" s="54"/>
      <c r="I943" s="5"/>
      <c r="J943" s="5"/>
      <c r="K943" s="5"/>
      <c r="L943" s="38"/>
    </row>
    <row r="944" spans="8:12" ht="15.75" customHeight="1" x14ac:dyDescent="0.25">
      <c r="H944" s="54"/>
      <c r="I944" s="5"/>
      <c r="J944" s="5"/>
      <c r="K944" s="5"/>
      <c r="L944" s="38"/>
    </row>
    <row r="945" spans="8:12" ht="15.75" customHeight="1" x14ac:dyDescent="0.25">
      <c r="H945" s="54"/>
      <c r="I945" s="5"/>
      <c r="J945" s="5"/>
      <c r="K945" s="5"/>
      <c r="L945" s="38"/>
    </row>
    <row r="946" spans="8:12" ht="15.75" customHeight="1" x14ac:dyDescent="0.25">
      <c r="H946" s="54"/>
      <c r="I946" s="5"/>
      <c r="J946" s="5"/>
      <c r="K946" s="5"/>
      <c r="L946" s="38"/>
    </row>
    <row r="947" spans="8:12" ht="15.75" customHeight="1" x14ac:dyDescent="0.25">
      <c r="H947" s="54"/>
      <c r="I947" s="5"/>
      <c r="J947" s="5"/>
      <c r="K947" s="5"/>
      <c r="L947" s="38"/>
    </row>
    <row r="948" spans="8:12" ht="15.75" customHeight="1" x14ac:dyDescent="0.25">
      <c r="H948" s="54"/>
      <c r="I948" s="5"/>
      <c r="J948" s="5"/>
      <c r="K948" s="5"/>
      <c r="L948" s="38"/>
    </row>
    <row r="949" spans="8:12" ht="15.75" customHeight="1" x14ac:dyDescent="0.25">
      <c r="H949" s="54"/>
      <c r="I949" s="5"/>
      <c r="J949" s="5"/>
      <c r="K949" s="5"/>
      <c r="L949" s="38"/>
    </row>
    <row r="950" spans="8:12" ht="15.75" customHeight="1" x14ac:dyDescent="0.25">
      <c r="H950" s="54"/>
      <c r="I950" s="5"/>
      <c r="J950" s="5"/>
      <c r="K950" s="5"/>
      <c r="L950" s="38"/>
    </row>
    <row r="951" spans="8:12" ht="15.75" customHeight="1" x14ac:dyDescent="0.25">
      <c r="H951" s="54"/>
      <c r="I951" s="5"/>
      <c r="J951" s="5"/>
      <c r="K951" s="5"/>
      <c r="L951" s="38"/>
    </row>
    <row r="952" spans="8:12" ht="15.75" customHeight="1" x14ac:dyDescent="0.25">
      <c r="H952" s="54"/>
      <c r="I952" s="5"/>
      <c r="J952" s="5"/>
      <c r="K952" s="5"/>
      <c r="L952" s="38"/>
    </row>
    <row r="953" spans="8:12" ht="15.75" customHeight="1" x14ac:dyDescent="0.25">
      <c r="H953" s="54"/>
      <c r="I953" s="5"/>
      <c r="J953" s="5"/>
      <c r="K953" s="5"/>
      <c r="L953" s="38"/>
    </row>
    <row r="954" spans="8:12" ht="15.75" customHeight="1" x14ac:dyDescent="0.25">
      <c r="H954" s="54"/>
      <c r="I954" s="5"/>
      <c r="J954" s="5"/>
      <c r="K954" s="5"/>
      <c r="L954" s="38"/>
    </row>
    <row r="955" spans="8:12" ht="15.75" customHeight="1" x14ac:dyDescent="0.25">
      <c r="H955" s="54"/>
      <c r="I955" s="5"/>
      <c r="J955" s="5"/>
      <c r="K955" s="5"/>
      <c r="L955" s="38"/>
    </row>
    <row r="956" spans="8:12" ht="15.75" customHeight="1" x14ac:dyDescent="0.25">
      <c r="H956" s="54"/>
      <c r="I956" s="5"/>
      <c r="J956" s="5"/>
      <c r="K956" s="5"/>
      <c r="L956" s="38"/>
    </row>
    <row r="957" spans="8:12" ht="15.75" customHeight="1" x14ac:dyDescent="0.25">
      <c r="H957" s="54"/>
      <c r="I957" s="5"/>
      <c r="J957" s="5"/>
      <c r="K957" s="5"/>
      <c r="L957" s="38"/>
    </row>
    <row r="958" spans="8:12" ht="15.75" customHeight="1" x14ac:dyDescent="0.25">
      <c r="H958" s="54"/>
      <c r="I958" s="5"/>
      <c r="J958" s="5"/>
      <c r="K958" s="5"/>
      <c r="L958" s="38"/>
    </row>
    <row r="959" spans="8:12" ht="15.75" customHeight="1" x14ac:dyDescent="0.25">
      <c r="H959" s="54"/>
      <c r="I959" s="5"/>
      <c r="J959" s="5"/>
      <c r="K959" s="5"/>
      <c r="L959" s="38"/>
    </row>
    <row r="960" spans="8:12" ht="15.75" customHeight="1" x14ac:dyDescent="0.25">
      <c r="H960" s="54"/>
      <c r="I960" s="5"/>
      <c r="J960" s="5"/>
      <c r="K960" s="5"/>
      <c r="L960" s="38"/>
    </row>
    <row r="961" spans="8:12" ht="15.75" customHeight="1" x14ac:dyDescent="0.25">
      <c r="H961" s="54"/>
      <c r="I961" s="5"/>
      <c r="J961" s="5"/>
      <c r="K961" s="5"/>
      <c r="L961" s="38"/>
    </row>
    <row r="962" spans="8:12" ht="15.75" customHeight="1" x14ac:dyDescent="0.25">
      <c r="H962" s="54"/>
      <c r="I962" s="5"/>
      <c r="J962" s="5"/>
      <c r="K962" s="5"/>
      <c r="L962" s="38"/>
    </row>
    <row r="963" spans="8:12" ht="15.75" customHeight="1" x14ac:dyDescent="0.25">
      <c r="H963" s="54"/>
      <c r="I963" s="5"/>
      <c r="J963" s="5"/>
      <c r="K963" s="5"/>
      <c r="L963" s="38"/>
    </row>
    <row r="964" spans="8:12" ht="15.75" customHeight="1" x14ac:dyDescent="0.25">
      <c r="H964" s="54"/>
      <c r="I964" s="5"/>
      <c r="J964" s="5"/>
      <c r="K964" s="5"/>
      <c r="L964" s="38"/>
    </row>
    <row r="965" spans="8:12" ht="15.75" customHeight="1" x14ac:dyDescent="0.25">
      <c r="H965" s="54"/>
      <c r="I965" s="5"/>
      <c r="J965" s="5"/>
      <c r="K965" s="5"/>
      <c r="L965" s="38"/>
    </row>
    <row r="966" spans="8:12" ht="15.75" customHeight="1" x14ac:dyDescent="0.25">
      <c r="H966" s="54"/>
      <c r="I966" s="5"/>
      <c r="J966" s="5"/>
      <c r="K966" s="5"/>
      <c r="L966" s="38"/>
    </row>
    <row r="967" spans="8:12" ht="15.75" customHeight="1" x14ac:dyDescent="0.25">
      <c r="H967" s="54"/>
      <c r="I967" s="5"/>
      <c r="J967" s="5"/>
      <c r="K967" s="5"/>
      <c r="L967" s="38"/>
    </row>
    <row r="968" spans="8:12" ht="15.75" customHeight="1" x14ac:dyDescent="0.25">
      <c r="H968" s="54"/>
      <c r="I968" s="5"/>
      <c r="J968" s="5"/>
      <c r="K968" s="5"/>
      <c r="L968" s="38"/>
    </row>
    <row r="969" spans="8:12" ht="15.75" customHeight="1" x14ac:dyDescent="0.25">
      <c r="H969" s="54"/>
      <c r="I969" s="5"/>
      <c r="J969" s="5"/>
      <c r="K969" s="5"/>
      <c r="L969" s="38"/>
    </row>
    <row r="970" spans="8:12" ht="15.75" customHeight="1" x14ac:dyDescent="0.25">
      <c r="H970" s="54"/>
      <c r="I970" s="5"/>
      <c r="J970" s="5"/>
      <c r="K970" s="5"/>
      <c r="L970" s="38"/>
    </row>
    <row r="971" spans="8:12" ht="15.75" customHeight="1" x14ac:dyDescent="0.25">
      <c r="H971" s="54"/>
      <c r="I971" s="5"/>
      <c r="J971" s="5"/>
      <c r="K971" s="5"/>
      <c r="L971" s="38"/>
    </row>
    <row r="972" spans="8:12" ht="15.75" customHeight="1" x14ac:dyDescent="0.25">
      <c r="H972" s="54"/>
      <c r="I972" s="5"/>
      <c r="J972" s="5"/>
      <c r="K972" s="5"/>
      <c r="L972" s="38"/>
    </row>
    <row r="973" spans="8:12" ht="15.75" customHeight="1" x14ac:dyDescent="0.25">
      <c r="H973" s="54"/>
      <c r="I973" s="5"/>
      <c r="J973" s="5"/>
      <c r="K973" s="5"/>
      <c r="L973" s="38"/>
    </row>
    <row r="974" spans="8:12" ht="15.75" customHeight="1" x14ac:dyDescent="0.25">
      <c r="H974" s="54"/>
      <c r="I974" s="5"/>
      <c r="J974" s="5"/>
      <c r="K974" s="5"/>
      <c r="L974" s="38"/>
    </row>
    <row r="975" spans="8:12" ht="15.75" customHeight="1" x14ac:dyDescent="0.25">
      <c r="H975" s="54"/>
      <c r="I975" s="5"/>
      <c r="J975" s="5"/>
      <c r="K975" s="5"/>
      <c r="L975" s="38"/>
    </row>
    <row r="976" spans="8:12" ht="15.75" customHeight="1" x14ac:dyDescent="0.25">
      <c r="H976" s="54"/>
      <c r="I976" s="5"/>
      <c r="J976" s="5"/>
      <c r="K976" s="5"/>
      <c r="L976" s="38"/>
    </row>
    <row r="977" spans="8:12" ht="15.75" customHeight="1" x14ac:dyDescent="0.25">
      <c r="H977" s="54"/>
      <c r="I977" s="5"/>
      <c r="J977" s="5"/>
      <c r="K977" s="5"/>
      <c r="L977" s="38"/>
    </row>
    <row r="978" spans="8:12" ht="15.75" customHeight="1" x14ac:dyDescent="0.25">
      <c r="H978" s="54"/>
      <c r="I978" s="5"/>
      <c r="J978" s="5"/>
      <c r="K978" s="5"/>
      <c r="L978" s="38"/>
    </row>
    <row r="979" spans="8:12" ht="15.75" customHeight="1" x14ac:dyDescent="0.25">
      <c r="H979" s="54"/>
      <c r="I979" s="5"/>
      <c r="J979" s="5"/>
      <c r="K979" s="5"/>
      <c r="L979" s="38"/>
    </row>
    <row r="980" spans="8:12" ht="15.75" customHeight="1" x14ac:dyDescent="0.25">
      <c r="H980" s="54"/>
      <c r="I980" s="5"/>
      <c r="J980" s="5"/>
      <c r="K980" s="5"/>
      <c r="L980" s="38"/>
    </row>
    <row r="981" spans="8:12" ht="15.75" customHeight="1" x14ac:dyDescent="0.25">
      <c r="H981" s="54"/>
      <c r="I981" s="5"/>
      <c r="J981" s="5"/>
      <c r="K981" s="5"/>
      <c r="L981" s="38"/>
    </row>
    <row r="982" spans="8:12" ht="15.75" customHeight="1" x14ac:dyDescent="0.25">
      <c r="H982" s="54"/>
      <c r="I982" s="5"/>
      <c r="J982" s="5"/>
      <c r="K982" s="5"/>
      <c r="L982" s="38"/>
    </row>
    <row r="983" spans="8:12" ht="15.75" customHeight="1" x14ac:dyDescent="0.25">
      <c r="H983" s="54"/>
      <c r="I983" s="5"/>
      <c r="J983" s="5"/>
      <c r="K983" s="5"/>
      <c r="L983" s="38"/>
    </row>
    <row r="984" spans="8:12" ht="15.75" customHeight="1" x14ac:dyDescent="0.25">
      <c r="H984" s="54"/>
      <c r="I984" s="5"/>
      <c r="J984" s="5"/>
      <c r="K984" s="5"/>
      <c r="L984" s="38"/>
    </row>
    <row r="985" spans="8:12" ht="15.75" customHeight="1" x14ac:dyDescent="0.25">
      <c r="H985" s="54"/>
      <c r="I985" s="5"/>
      <c r="J985" s="5"/>
      <c r="K985" s="5"/>
      <c r="L985" s="38"/>
    </row>
    <row r="986" spans="8:12" ht="15.75" customHeight="1" x14ac:dyDescent="0.25">
      <c r="H986" s="54"/>
      <c r="I986" s="5"/>
      <c r="J986" s="5"/>
      <c r="K986" s="5"/>
      <c r="L986" s="38"/>
    </row>
    <row r="987" spans="8:12" ht="15.75" customHeight="1" x14ac:dyDescent="0.25">
      <c r="H987" s="54"/>
      <c r="I987" s="5"/>
      <c r="J987" s="5"/>
      <c r="K987" s="5"/>
      <c r="L987" s="38"/>
    </row>
    <row r="988" spans="8:12" ht="15.75" customHeight="1" x14ac:dyDescent="0.25">
      <c r="H988" s="54"/>
      <c r="I988" s="5"/>
      <c r="J988" s="5"/>
      <c r="K988" s="5"/>
      <c r="L988" s="38"/>
    </row>
    <row r="989" spans="8:12" ht="15.75" customHeight="1" x14ac:dyDescent="0.25">
      <c r="H989" s="54"/>
      <c r="I989" s="5"/>
      <c r="J989" s="5"/>
      <c r="K989" s="5"/>
      <c r="L989" s="38"/>
    </row>
    <row r="990" spans="8:12" ht="15.75" customHeight="1" x14ac:dyDescent="0.25">
      <c r="H990" s="54"/>
      <c r="I990" s="5"/>
      <c r="J990" s="5"/>
      <c r="K990" s="5"/>
      <c r="L990" s="38"/>
    </row>
  </sheetData>
  <mergeCells count="12">
    <mergeCell ref="M5:M6"/>
    <mergeCell ref="N5:N6"/>
    <mergeCell ref="A2:N2"/>
    <mergeCell ref="A3:N3"/>
    <mergeCell ref="A4:N4"/>
    <mergeCell ref="A5:A6"/>
    <mergeCell ref="B5:B6"/>
    <mergeCell ref="C5:C6"/>
    <mergeCell ref="D5:F5"/>
    <mergeCell ref="K5:L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zoomScaleNormal="100" workbookViewId="0">
      <selection activeCell="I293" sqref="I293"/>
    </sheetView>
  </sheetViews>
  <sheetFormatPr defaultRowHeight="15.75" x14ac:dyDescent="0.25"/>
  <cols>
    <col min="1" max="1" width="4.875" customWidth="1"/>
    <col min="2" max="2" width="15.875" customWidth="1"/>
    <col min="3" max="3" width="49.875" customWidth="1"/>
    <col min="4" max="4" width="39.375" customWidth="1"/>
    <col min="5" max="6" width="14.25" style="69" bestFit="1" customWidth="1"/>
    <col min="7" max="7" width="12.375" customWidth="1"/>
    <col min="8" max="8" width="9" style="60"/>
    <col min="9" max="9" width="18.875" customWidth="1"/>
  </cols>
  <sheetData>
    <row r="1" spans="1:9" x14ac:dyDescent="0.25">
      <c r="A1" s="125" t="s">
        <v>824</v>
      </c>
      <c r="B1" s="125"/>
      <c r="C1" s="125"/>
      <c r="D1" s="125"/>
      <c r="E1" s="125"/>
      <c r="F1" s="125"/>
      <c r="G1" s="125"/>
      <c r="H1" s="125"/>
      <c r="I1" s="125"/>
    </row>
    <row r="2" spans="1:9" x14ac:dyDescent="0.25">
      <c r="A2" s="125" t="s">
        <v>805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25">
      <c r="A3" s="62"/>
    </row>
    <row r="4" spans="1:9" s="63" customFormat="1" x14ac:dyDescent="0.25">
      <c r="A4" s="126" t="s">
        <v>768</v>
      </c>
      <c r="B4" s="128" t="s">
        <v>814</v>
      </c>
      <c r="C4" s="126" t="s">
        <v>815</v>
      </c>
      <c r="D4" s="126" t="s">
        <v>816</v>
      </c>
      <c r="E4" s="130" t="s">
        <v>817</v>
      </c>
      <c r="F4" s="131"/>
      <c r="G4" s="98" t="s">
        <v>810</v>
      </c>
      <c r="H4" s="100"/>
      <c r="I4" s="123" t="s">
        <v>818</v>
      </c>
    </row>
    <row r="5" spans="1:9" s="63" customFormat="1" ht="31.5" x14ac:dyDescent="0.25">
      <c r="A5" s="127"/>
      <c r="B5" s="129"/>
      <c r="C5" s="127"/>
      <c r="D5" s="127"/>
      <c r="E5" s="58" t="s">
        <v>819</v>
      </c>
      <c r="F5" s="58" t="s">
        <v>820</v>
      </c>
      <c r="G5" s="58" t="s">
        <v>796</v>
      </c>
      <c r="H5" s="59" t="s">
        <v>812</v>
      </c>
      <c r="I5" s="124"/>
    </row>
    <row r="6" spans="1:9" x14ac:dyDescent="0.25">
      <c r="A6" s="61">
        <v>1</v>
      </c>
      <c r="B6" s="61" t="s">
        <v>214</v>
      </c>
      <c r="C6" s="61" t="s">
        <v>215</v>
      </c>
      <c r="D6" s="61" t="s">
        <v>212</v>
      </c>
      <c r="E6" s="70">
        <f>_xlfn.XLOOKUP(B6,Sheet!$B$2:$B$317,Sheet!$H$2:$H$317,,0)</f>
        <v>65</v>
      </c>
      <c r="F6" s="70">
        <f>_xlfn.XLOOKUP(B6,Sheet!$B$2:$B$317,Sheet!$I$2:$I$317,,0)</f>
        <v>33</v>
      </c>
      <c r="G6" s="68">
        <f t="shared" ref="G6:G69" si="0">+E6-F6</f>
        <v>32</v>
      </c>
      <c r="H6" s="66">
        <f t="shared" ref="H6:H69" si="1">+G6/F6*100</f>
        <v>96.969696969696969</v>
      </c>
      <c r="I6" s="67" t="str">
        <f>+IF(H6&lt;=0,"Sử dụng Tiết kiệm điện",IF(H6&gt;0,"0"))</f>
        <v>0</v>
      </c>
    </row>
    <row r="7" spans="1:9" x14ac:dyDescent="0.25">
      <c r="A7" s="61">
        <v>2</v>
      </c>
      <c r="B7" s="61" t="s">
        <v>218</v>
      </c>
      <c r="C7" s="61" t="s">
        <v>217</v>
      </c>
      <c r="D7" s="61" t="s">
        <v>212</v>
      </c>
      <c r="E7" s="70">
        <f>_xlfn.XLOOKUP(B7,Sheet!$B$2:$B$317,Sheet!$H$2:$H$317,,0)</f>
        <v>3128</v>
      </c>
      <c r="F7" s="70">
        <f>_xlfn.XLOOKUP(B7,Sheet!$B$2:$B$317,Sheet!$I$2:$I$317,,0)</f>
        <v>2520</v>
      </c>
      <c r="G7" s="68">
        <f t="shared" si="0"/>
        <v>608</v>
      </c>
      <c r="H7" s="66">
        <f t="shared" si="1"/>
        <v>24.126984126984127</v>
      </c>
      <c r="I7" s="67" t="str">
        <f t="shared" ref="I7:I97" si="2">+IF(H7&lt;=0,"Sử dụng Tiết kiệm điện",IF(H7&gt;0,"0"))</f>
        <v>0</v>
      </c>
    </row>
    <row r="8" spans="1:9" x14ac:dyDescent="0.25">
      <c r="A8" s="61">
        <v>3</v>
      </c>
      <c r="B8" s="61" t="s">
        <v>216</v>
      </c>
      <c r="C8" s="61" t="s">
        <v>217</v>
      </c>
      <c r="D8" s="61" t="s">
        <v>212</v>
      </c>
      <c r="E8" s="70">
        <f>_xlfn.XLOOKUP(B8,Sheet!$B$2:$B$317,Sheet!$H$2:$H$317,,0)</f>
        <v>890</v>
      </c>
      <c r="F8" s="70">
        <f>_xlfn.XLOOKUP(B8,Sheet!$B$2:$B$317,Sheet!$I$2:$I$317,,0)</f>
        <v>726</v>
      </c>
      <c r="G8" s="68">
        <f t="shared" si="0"/>
        <v>164</v>
      </c>
      <c r="H8" s="66">
        <f t="shared" si="1"/>
        <v>22.589531680440771</v>
      </c>
      <c r="I8" s="67" t="str">
        <f t="shared" si="2"/>
        <v>0</v>
      </c>
    </row>
    <row r="9" spans="1:9" x14ac:dyDescent="0.25">
      <c r="A9" s="61">
        <v>4</v>
      </c>
      <c r="B9" s="61" t="s">
        <v>239</v>
      </c>
      <c r="C9" s="61" t="s">
        <v>240</v>
      </c>
      <c r="D9" s="61" t="s">
        <v>241</v>
      </c>
      <c r="E9" s="70">
        <f>_xlfn.XLOOKUP(B9,Sheet!$B$2:$B$317,Sheet!$H$2:$H$317,,0)</f>
        <v>312</v>
      </c>
      <c r="F9" s="70">
        <f>_xlfn.XLOOKUP(B9,Sheet!$B$2:$B$317,Sheet!$I$2:$I$317,,0)</f>
        <v>661</v>
      </c>
      <c r="G9" s="68">
        <f t="shared" si="0"/>
        <v>-349</v>
      </c>
      <c r="H9" s="66">
        <f t="shared" si="1"/>
        <v>-52.79878971255674</v>
      </c>
      <c r="I9" s="67" t="str">
        <f t="shared" si="2"/>
        <v>Sử dụng Tiết kiệm điện</v>
      </c>
    </row>
    <row r="10" spans="1:9" x14ac:dyDescent="0.25">
      <c r="A10" s="61">
        <v>5</v>
      </c>
      <c r="B10" s="61" t="s">
        <v>219</v>
      </c>
      <c r="C10" s="61" t="s">
        <v>220</v>
      </c>
      <c r="D10" s="61" t="s">
        <v>212</v>
      </c>
      <c r="E10" s="70">
        <f>_xlfn.XLOOKUP(B10,Sheet!$B$2:$B$317,Sheet!$H$2:$H$317,,0)</f>
        <v>1293</v>
      </c>
      <c r="F10" s="70">
        <f>_xlfn.XLOOKUP(B10,Sheet!$B$2:$B$317,Sheet!$I$2:$I$317,,0)</f>
        <v>1200</v>
      </c>
      <c r="G10" s="68">
        <f t="shared" si="0"/>
        <v>93</v>
      </c>
      <c r="H10" s="66">
        <f t="shared" si="1"/>
        <v>7.75</v>
      </c>
      <c r="I10" s="67" t="str">
        <f t="shared" si="2"/>
        <v>0</v>
      </c>
    </row>
    <row r="11" spans="1:9" x14ac:dyDescent="0.25">
      <c r="A11" s="61">
        <v>6</v>
      </c>
      <c r="B11" s="61" t="s">
        <v>244</v>
      </c>
      <c r="C11" s="61" t="s">
        <v>245</v>
      </c>
      <c r="D11" s="61" t="s">
        <v>45</v>
      </c>
      <c r="E11" s="70">
        <f>_xlfn.XLOOKUP(B11,Sheet!$B$2:$B$317,Sheet!$H$2:$H$317,,0)</f>
        <v>463</v>
      </c>
      <c r="F11" s="70">
        <f>_xlfn.XLOOKUP(B11,Sheet!$B$2:$B$317,Sheet!$I$2:$I$317,,0)</f>
        <v>262</v>
      </c>
      <c r="G11" s="68">
        <f t="shared" si="0"/>
        <v>201</v>
      </c>
      <c r="H11" s="66">
        <f t="shared" si="1"/>
        <v>76.717557251908403</v>
      </c>
      <c r="I11" s="67" t="str">
        <f t="shared" si="2"/>
        <v>0</v>
      </c>
    </row>
    <row r="12" spans="1:9" x14ac:dyDescent="0.25">
      <c r="A12" s="61">
        <v>7</v>
      </c>
      <c r="B12" s="61" t="s">
        <v>242</v>
      </c>
      <c r="C12" s="61" t="s">
        <v>243</v>
      </c>
      <c r="D12" s="61" t="s">
        <v>45</v>
      </c>
      <c r="E12" s="70">
        <f>_xlfn.XLOOKUP(B12,Sheet!$B$2:$B$317,Sheet!$H$2:$H$317,,0)</f>
        <v>1463</v>
      </c>
      <c r="F12" s="70">
        <f>_xlfn.XLOOKUP(B12,Sheet!$B$2:$B$317,Sheet!$I$2:$I$317,,0)</f>
        <v>1288</v>
      </c>
      <c r="G12" s="68">
        <f t="shared" si="0"/>
        <v>175</v>
      </c>
      <c r="H12" s="66">
        <f t="shared" si="1"/>
        <v>13.586956521739129</v>
      </c>
      <c r="I12" s="67" t="str">
        <f t="shared" si="2"/>
        <v>0</v>
      </c>
    </row>
    <row r="13" spans="1:9" x14ac:dyDescent="0.25">
      <c r="A13" s="61">
        <v>8</v>
      </c>
      <c r="B13" s="61" t="s">
        <v>737</v>
      </c>
      <c r="C13" s="61" t="s">
        <v>243</v>
      </c>
      <c r="D13" s="61" t="s">
        <v>45</v>
      </c>
      <c r="E13" s="70">
        <f>_xlfn.XLOOKUP(B13,Sheet!$B$2:$B$317,Sheet!$H$2:$H$317,,0)</f>
        <v>4694</v>
      </c>
      <c r="F13" s="70">
        <f>_xlfn.XLOOKUP(B13,Sheet!$B$2:$B$317,Sheet!$I$2:$I$317,,0)</f>
        <v>4600</v>
      </c>
      <c r="G13" s="68">
        <f t="shared" si="0"/>
        <v>94</v>
      </c>
      <c r="H13" s="66">
        <f t="shared" si="1"/>
        <v>2.043478260869565</v>
      </c>
      <c r="I13" s="67" t="str">
        <f t="shared" si="2"/>
        <v>0</v>
      </c>
    </row>
    <row r="14" spans="1:9" x14ac:dyDescent="0.25">
      <c r="A14" s="61">
        <v>9</v>
      </c>
      <c r="B14" s="61" t="s">
        <v>572</v>
      </c>
      <c r="C14" s="61" t="s">
        <v>573</v>
      </c>
      <c r="D14" s="61" t="s">
        <v>574</v>
      </c>
      <c r="E14" s="70">
        <f>_xlfn.XLOOKUP(B14,Sheet!$B$2:$B$317,Sheet!$H$2:$H$317,,0)</f>
        <v>529</v>
      </c>
      <c r="F14" s="70">
        <f>_xlfn.XLOOKUP(B14,Sheet!$B$2:$B$317,Sheet!$I$2:$I$317,,0)</f>
        <v>533</v>
      </c>
      <c r="G14" s="68">
        <f t="shared" si="0"/>
        <v>-4</v>
      </c>
      <c r="H14" s="66">
        <f t="shared" si="1"/>
        <v>-0.75046904315196994</v>
      </c>
      <c r="I14" s="67" t="str">
        <f t="shared" si="2"/>
        <v>Sử dụng Tiết kiệm điện</v>
      </c>
    </row>
    <row r="15" spans="1:9" x14ac:dyDescent="0.25">
      <c r="A15" s="61">
        <v>10</v>
      </c>
      <c r="B15" s="61" t="s">
        <v>743</v>
      </c>
      <c r="C15" s="61" t="s">
        <v>744</v>
      </c>
      <c r="D15" s="61" t="s">
        <v>45</v>
      </c>
      <c r="E15" s="70">
        <f>_xlfn.XLOOKUP(B15,Sheet!$B$2:$B$317,Sheet!$H$2:$H$317,,0)</f>
        <v>149</v>
      </c>
      <c r="F15" s="70">
        <f>_xlfn.XLOOKUP(B15,Sheet!$B$2:$B$317,Sheet!$I$2:$I$317,,0)</f>
        <v>122</v>
      </c>
      <c r="G15" s="68">
        <f t="shared" si="0"/>
        <v>27</v>
      </c>
      <c r="H15" s="66">
        <f t="shared" si="1"/>
        <v>22.131147540983605</v>
      </c>
      <c r="I15" s="67" t="str">
        <f t="shared" si="2"/>
        <v>0</v>
      </c>
    </row>
    <row r="16" spans="1:9" x14ac:dyDescent="0.25">
      <c r="A16" s="61">
        <v>11</v>
      </c>
      <c r="B16" s="61" t="s">
        <v>494</v>
      </c>
      <c r="C16" s="61" t="s">
        <v>495</v>
      </c>
      <c r="D16" s="61" t="s">
        <v>212</v>
      </c>
      <c r="E16" s="70">
        <f>_xlfn.XLOOKUP(B16,Sheet!$B$2:$B$317,Sheet!$H$2:$H$317,,0)</f>
        <v>1217</v>
      </c>
      <c r="F16" s="70">
        <f>_xlfn.XLOOKUP(B16,Sheet!$B$2:$B$317,Sheet!$I$2:$I$317,,0)</f>
        <v>961</v>
      </c>
      <c r="G16" s="68">
        <f t="shared" si="0"/>
        <v>256</v>
      </c>
      <c r="H16" s="66">
        <f t="shared" si="1"/>
        <v>26.638917793964623</v>
      </c>
      <c r="I16" s="67" t="str">
        <f t="shared" si="2"/>
        <v>0</v>
      </c>
    </row>
    <row r="17" spans="1:9" x14ac:dyDescent="0.25">
      <c r="A17" s="61">
        <v>12</v>
      </c>
      <c r="B17" s="61" t="s">
        <v>112</v>
      </c>
      <c r="C17" s="61" t="s">
        <v>113</v>
      </c>
      <c r="D17" s="61" t="s">
        <v>114</v>
      </c>
      <c r="E17" s="70">
        <f>_xlfn.XLOOKUP(B17,Sheet!$B$2:$B$317,Sheet!$H$2:$H$317,,0)</f>
        <v>7800</v>
      </c>
      <c r="F17" s="70">
        <f>_xlfn.XLOOKUP(B17,Sheet!$B$2:$B$317,Sheet!$I$2:$I$317,,0)</f>
        <v>7149</v>
      </c>
      <c r="G17" s="68">
        <f t="shared" si="0"/>
        <v>651</v>
      </c>
      <c r="H17" s="66">
        <f t="shared" si="1"/>
        <v>9.1061686949223652</v>
      </c>
      <c r="I17" s="67" t="str">
        <f t="shared" si="2"/>
        <v>0</v>
      </c>
    </row>
    <row r="18" spans="1:9" x14ac:dyDescent="0.25">
      <c r="A18" s="61">
        <v>13</v>
      </c>
      <c r="B18" s="61" t="s">
        <v>115</v>
      </c>
      <c r="C18" s="61" t="s">
        <v>116</v>
      </c>
      <c r="D18" s="61" t="s">
        <v>104</v>
      </c>
      <c r="E18" s="70">
        <f>_xlfn.XLOOKUP(B18,Sheet!$B$2:$B$317,Sheet!$H$2:$H$317,,0)</f>
        <v>37</v>
      </c>
      <c r="F18" s="70">
        <f>_xlfn.XLOOKUP(B18,Sheet!$B$2:$B$317,Sheet!$I$2:$I$317,,0)</f>
        <v>55</v>
      </c>
      <c r="G18" s="68">
        <f t="shared" si="0"/>
        <v>-18</v>
      </c>
      <c r="H18" s="66">
        <f t="shared" si="1"/>
        <v>-32.727272727272727</v>
      </c>
      <c r="I18" s="67" t="str">
        <f t="shared" si="2"/>
        <v>Sử dụng Tiết kiệm điện</v>
      </c>
    </row>
    <row r="19" spans="1:9" x14ac:dyDescent="0.25">
      <c r="A19" s="61">
        <v>14</v>
      </c>
      <c r="B19" s="61" t="s">
        <v>83</v>
      </c>
      <c r="C19" s="61" t="s">
        <v>84</v>
      </c>
      <c r="D19" s="61" t="s">
        <v>85</v>
      </c>
      <c r="E19" s="70">
        <f>_xlfn.XLOOKUP(B19,Sheet!$B$2:$B$317,Sheet!$H$2:$H$317,,0)</f>
        <v>2398</v>
      </c>
      <c r="F19" s="70">
        <f>_xlfn.XLOOKUP(B19,Sheet!$B$2:$B$317,Sheet!$I$2:$I$317,,0)</f>
        <v>2218</v>
      </c>
      <c r="G19" s="68">
        <f t="shared" si="0"/>
        <v>180</v>
      </c>
      <c r="H19" s="66">
        <f t="shared" si="1"/>
        <v>8.11541929666366</v>
      </c>
      <c r="I19" s="67" t="str">
        <f t="shared" si="2"/>
        <v>0</v>
      </c>
    </row>
    <row r="20" spans="1:9" x14ac:dyDescent="0.25">
      <c r="A20" s="61">
        <v>15</v>
      </c>
      <c r="B20" s="61" t="s">
        <v>86</v>
      </c>
      <c r="C20" s="61" t="s">
        <v>84</v>
      </c>
      <c r="D20" s="61" t="s">
        <v>87</v>
      </c>
      <c r="E20" s="70">
        <f>_xlfn.XLOOKUP(B20,Sheet!$B$2:$B$317,Sheet!$H$2:$H$317,,0)</f>
        <v>116</v>
      </c>
      <c r="F20" s="70">
        <f>_xlfn.XLOOKUP(B20,Sheet!$B$2:$B$317,Sheet!$I$2:$I$317,,0)</f>
        <v>108</v>
      </c>
      <c r="G20" s="68">
        <f t="shared" si="0"/>
        <v>8</v>
      </c>
      <c r="H20" s="66">
        <f t="shared" si="1"/>
        <v>7.4074074074074066</v>
      </c>
      <c r="I20" s="67" t="str">
        <f t="shared" si="2"/>
        <v>0</v>
      </c>
    </row>
    <row r="21" spans="1:9" x14ac:dyDescent="0.25">
      <c r="A21" s="61">
        <v>16</v>
      </c>
      <c r="B21" s="61" t="s">
        <v>387</v>
      </c>
      <c r="C21" s="61" t="s">
        <v>388</v>
      </c>
      <c r="D21" s="61" t="s">
        <v>380</v>
      </c>
      <c r="E21" s="70">
        <f>_xlfn.XLOOKUP(B21,Sheet!$B$2:$B$317,Sheet!$H$2:$H$317,,0)</f>
        <v>406</v>
      </c>
      <c r="F21" s="70">
        <f>_xlfn.XLOOKUP(B21,Sheet!$B$2:$B$317,Sheet!$I$2:$I$317,,0)</f>
        <v>367</v>
      </c>
      <c r="G21" s="68">
        <f t="shared" si="0"/>
        <v>39</v>
      </c>
      <c r="H21" s="66">
        <f t="shared" si="1"/>
        <v>10.626702997275205</v>
      </c>
      <c r="I21" s="67" t="str">
        <f t="shared" si="2"/>
        <v>0</v>
      </c>
    </row>
    <row r="22" spans="1:9" x14ac:dyDescent="0.25">
      <c r="A22" s="61">
        <v>17</v>
      </c>
      <c r="B22" s="61" t="s">
        <v>356</v>
      </c>
      <c r="C22" s="61" t="s">
        <v>357</v>
      </c>
      <c r="D22" s="61" t="s">
        <v>358</v>
      </c>
      <c r="E22" s="70">
        <f>_xlfn.XLOOKUP(B22,Sheet!$B$2:$B$317,Sheet!$H$2:$H$317,,0)</f>
        <v>842</v>
      </c>
      <c r="F22" s="70">
        <f>_xlfn.XLOOKUP(B22,Sheet!$B$2:$B$317,Sheet!$I$2:$I$317,,0)</f>
        <v>755</v>
      </c>
      <c r="G22" s="68">
        <f t="shared" si="0"/>
        <v>87</v>
      </c>
      <c r="H22" s="66">
        <f t="shared" si="1"/>
        <v>11.523178807947019</v>
      </c>
      <c r="I22" s="67" t="str">
        <f t="shared" si="2"/>
        <v>0</v>
      </c>
    </row>
    <row r="23" spans="1:9" x14ac:dyDescent="0.25">
      <c r="A23" s="61">
        <v>18</v>
      </c>
      <c r="B23" s="61" t="s">
        <v>268</v>
      </c>
      <c r="C23" s="61" t="s">
        <v>269</v>
      </c>
      <c r="D23" s="61" t="s">
        <v>267</v>
      </c>
      <c r="E23" s="70">
        <f>_xlfn.XLOOKUP(B23,Sheet!$B$2:$B$317,Sheet!$H$2:$H$317,,0)</f>
        <v>386</v>
      </c>
      <c r="F23" s="70">
        <f>_xlfn.XLOOKUP(B23,Sheet!$B$2:$B$317,Sheet!$I$2:$I$317,,0)</f>
        <v>329</v>
      </c>
      <c r="G23" s="68">
        <f t="shared" si="0"/>
        <v>57</v>
      </c>
      <c r="H23" s="66">
        <f t="shared" si="1"/>
        <v>17.325227963525837</v>
      </c>
      <c r="I23" s="67" t="str">
        <f t="shared" si="2"/>
        <v>0</v>
      </c>
    </row>
    <row r="24" spans="1:9" x14ac:dyDescent="0.25">
      <c r="A24" s="61">
        <v>19</v>
      </c>
      <c r="B24" s="61" t="s">
        <v>547</v>
      </c>
      <c r="C24" s="61" t="s">
        <v>548</v>
      </c>
      <c r="D24" s="61" t="s">
        <v>549</v>
      </c>
      <c r="E24" s="70">
        <f>_xlfn.XLOOKUP(B24,Sheet!$B$2:$B$317,Sheet!$H$2:$H$317,,0)</f>
        <v>266</v>
      </c>
      <c r="F24" s="70">
        <f>_xlfn.XLOOKUP(B24,Sheet!$B$2:$B$317,Sheet!$I$2:$I$317,,0)</f>
        <v>243</v>
      </c>
      <c r="G24" s="68">
        <f t="shared" si="0"/>
        <v>23</v>
      </c>
      <c r="H24" s="66">
        <f t="shared" si="1"/>
        <v>9.4650205761316872</v>
      </c>
      <c r="I24" s="67" t="str">
        <f t="shared" si="2"/>
        <v>0</v>
      </c>
    </row>
    <row r="25" spans="1:9" x14ac:dyDescent="0.25">
      <c r="A25" s="61">
        <v>20</v>
      </c>
      <c r="B25" s="61" t="s">
        <v>722</v>
      </c>
      <c r="C25" s="61" t="s">
        <v>723</v>
      </c>
      <c r="D25" s="61" t="s">
        <v>724</v>
      </c>
      <c r="E25" s="70">
        <f>_xlfn.XLOOKUP(B25,Sheet!$B$2:$B$317,Sheet!$H$2:$H$317,,0)</f>
        <v>196</v>
      </c>
      <c r="F25" s="70">
        <f>_xlfn.XLOOKUP(B25,Sheet!$B$2:$B$317,Sheet!$I$2:$I$317,,0)</f>
        <v>201</v>
      </c>
      <c r="G25" s="68">
        <f t="shared" si="0"/>
        <v>-5</v>
      </c>
      <c r="H25" s="66">
        <f t="shared" si="1"/>
        <v>-2.4875621890547266</v>
      </c>
      <c r="I25" s="67" t="str">
        <f>+IF(H25&lt;=0,"Sử dụng Tiết kiệm điện",IF(H25&gt;0,"0"))</f>
        <v>Sử dụng Tiết kiệm điện</v>
      </c>
    </row>
    <row r="26" spans="1:9" x14ac:dyDescent="0.25">
      <c r="A26" s="61">
        <v>21</v>
      </c>
      <c r="B26" s="61" t="s">
        <v>90</v>
      </c>
      <c r="C26" s="61" t="s">
        <v>91</v>
      </c>
      <c r="D26" s="61" t="s">
        <v>76</v>
      </c>
      <c r="E26" s="70">
        <f>_xlfn.XLOOKUP(B26,Sheet!$B$2:$B$317,Sheet!$H$2:$H$317,,0)</f>
        <v>763</v>
      </c>
      <c r="F26" s="70">
        <f>_xlfn.XLOOKUP(B26,Sheet!$B$2:$B$317,Sheet!$I$2:$I$317,,0)</f>
        <v>653</v>
      </c>
      <c r="G26" s="68">
        <f t="shared" si="0"/>
        <v>110</v>
      </c>
      <c r="H26" s="66">
        <f t="shared" si="1"/>
        <v>16.845329249617151</v>
      </c>
      <c r="I26" s="67" t="str">
        <f>+IF(H26&lt;=0,"Sử dụng Tiết kiệm điện",IF(H26&gt;0,"0"))</f>
        <v>0</v>
      </c>
    </row>
    <row r="27" spans="1:9" x14ac:dyDescent="0.25">
      <c r="A27" s="61">
        <v>22</v>
      </c>
      <c r="B27" s="61" t="s">
        <v>230</v>
      </c>
      <c r="C27" s="61" t="s">
        <v>231</v>
      </c>
      <c r="D27" s="61" t="s">
        <v>232</v>
      </c>
      <c r="E27" s="70">
        <f>_xlfn.XLOOKUP(B27,Sheet!$B$2:$B$317,Sheet!$H$2:$H$317,,0)</f>
        <v>308</v>
      </c>
      <c r="F27" s="70">
        <f>_xlfn.XLOOKUP(B27,Sheet!$B$2:$B$317,Sheet!$I$2:$I$317,,0)</f>
        <v>328</v>
      </c>
      <c r="G27" s="68">
        <f t="shared" si="0"/>
        <v>-20</v>
      </c>
      <c r="H27" s="66">
        <f t="shared" si="1"/>
        <v>-6.0975609756097562</v>
      </c>
      <c r="I27" s="67" t="str">
        <f t="shared" si="2"/>
        <v>Sử dụng Tiết kiệm điện</v>
      </c>
    </row>
    <row r="28" spans="1:9" x14ac:dyDescent="0.25">
      <c r="A28" s="61">
        <v>23</v>
      </c>
      <c r="B28" s="61" t="s">
        <v>489</v>
      </c>
      <c r="C28" s="61" t="s">
        <v>490</v>
      </c>
      <c r="D28" s="61" t="s">
        <v>491</v>
      </c>
      <c r="E28" s="70">
        <f>_xlfn.XLOOKUP(B28,Sheet!$B$2:$B$317,Sheet!$H$2:$H$317,,0)</f>
        <v>183</v>
      </c>
      <c r="F28" s="70">
        <f>_xlfn.XLOOKUP(B28,Sheet!$B$2:$B$317,Sheet!$I$2:$I$317,,0)</f>
        <v>163</v>
      </c>
      <c r="G28" s="68">
        <f t="shared" si="0"/>
        <v>20</v>
      </c>
      <c r="H28" s="66">
        <f t="shared" si="1"/>
        <v>12.269938650306749</v>
      </c>
      <c r="I28" s="67" t="str">
        <f t="shared" si="2"/>
        <v>0</v>
      </c>
    </row>
    <row r="29" spans="1:9" x14ac:dyDescent="0.25">
      <c r="A29" s="61">
        <v>24</v>
      </c>
      <c r="B29" s="61" t="s">
        <v>248</v>
      </c>
      <c r="C29" s="61" t="s">
        <v>249</v>
      </c>
      <c r="D29" s="61" t="s">
        <v>250</v>
      </c>
      <c r="E29" s="70">
        <f>_xlfn.XLOOKUP(B29,Sheet!$B$2:$B$317,Sheet!$H$2:$H$317,,0)</f>
        <v>211</v>
      </c>
      <c r="F29" s="70">
        <f>_xlfn.XLOOKUP(B29,Sheet!$B$2:$B$317,Sheet!$I$2:$I$317,,0)</f>
        <v>550</v>
      </c>
      <c r="G29" s="68">
        <f t="shared" si="0"/>
        <v>-339</v>
      </c>
      <c r="H29" s="66">
        <f t="shared" si="1"/>
        <v>-61.636363636363633</v>
      </c>
      <c r="I29" s="67" t="str">
        <f t="shared" si="2"/>
        <v>Sử dụng Tiết kiệm điện</v>
      </c>
    </row>
    <row r="30" spans="1:9" x14ac:dyDescent="0.25">
      <c r="A30" s="61">
        <v>25</v>
      </c>
      <c r="B30" s="61" t="s">
        <v>740</v>
      </c>
      <c r="C30" s="61" t="s">
        <v>741</v>
      </c>
      <c r="D30" s="61" t="s">
        <v>742</v>
      </c>
      <c r="E30" s="70">
        <f>_xlfn.XLOOKUP(B30,Sheet!$B$2:$B$317,Sheet!$H$2:$H$317,,0)</f>
        <v>546</v>
      </c>
      <c r="F30" s="70">
        <f>_xlfn.XLOOKUP(B30,Sheet!$B$2:$B$317,Sheet!$I$2:$I$317,,0)</f>
        <v>420</v>
      </c>
      <c r="G30" s="68">
        <f t="shared" si="0"/>
        <v>126</v>
      </c>
      <c r="H30" s="66">
        <f t="shared" si="1"/>
        <v>30</v>
      </c>
      <c r="I30" s="67" t="str">
        <f t="shared" si="2"/>
        <v>0</v>
      </c>
    </row>
    <row r="31" spans="1:9" x14ac:dyDescent="0.25">
      <c r="A31" s="61">
        <v>26</v>
      </c>
      <c r="B31" s="61" t="s">
        <v>745</v>
      </c>
      <c r="C31" s="61" t="s">
        <v>746</v>
      </c>
      <c r="D31" s="61" t="s">
        <v>45</v>
      </c>
      <c r="E31" s="70">
        <f>_xlfn.XLOOKUP(B31,Sheet!$B$2:$B$317,Sheet!$H$2:$H$317,,0)</f>
        <v>558</v>
      </c>
      <c r="F31" s="70">
        <f>_xlfn.XLOOKUP(B31,Sheet!$B$2:$B$317,Sheet!$I$2:$I$317,,0)</f>
        <v>546</v>
      </c>
      <c r="G31" s="68">
        <f t="shared" si="0"/>
        <v>12</v>
      </c>
      <c r="H31" s="66">
        <f t="shared" si="1"/>
        <v>2.197802197802198</v>
      </c>
      <c r="I31" s="67" t="str">
        <f t="shared" si="2"/>
        <v>0</v>
      </c>
    </row>
    <row r="32" spans="1:9" x14ac:dyDescent="0.25">
      <c r="A32" s="61">
        <v>27</v>
      </c>
      <c r="B32" s="61" t="s">
        <v>235</v>
      </c>
      <c r="C32" s="61" t="s">
        <v>236</v>
      </c>
      <c r="D32" s="61" t="s">
        <v>212</v>
      </c>
      <c r="E32" s="70">
        <f>_xlfn.XLOOKUP(B32,Sheet!$B$2:$B$317,Sheet!$H$2:$H$317,,0)</f>
        <v>1235</v>
      </c>
      <c r="F32" s="70">
        <f>_xlfn.XLOOKUP(B32,Sheet!$B$2:$B$317,Sheet!$I$2:$I$317,,0)</f>
        <v>775</v>
      </c>
      <c r="G32" s="68">
        <f t="shared" si="0"/>
        <v>460</v>
      </c>
      <c r="H32" s="66">
        <f t="shared" si="1"/>
        <v>59.354838709677416</v>
      </c>
      <c r="I32" s="67" t="str">
        <f t="shared" si="2"/>
        <v>0</v>
      </c>
    </row>
    <row r="33" spans="1:9" x14ac:dyDescent="0.25">
      <c r="A33" s="61">
        <v>28</v>
      </c>
      <c r="B33" s="61" t="s">
        <v>237</v>
      </c>
      <c r="C33" s="61" t="s">
        <v>238</v>
      </c>
      <c r="D33" s="61" t="s">
        <v>212</v>
      </c>
      <c r="E33" s="70">
        <f>_xlfn.XLOOKUP(B33,Sheet!$B$2:$B$317,Sheet!$H$2:$H$317,,0)</f>
        <v>1055</v>
      </c>
      <c r="F33" s="70">
        <f>_xlfn.XLOOKUP(B33,Sheet!$B$2:$B$317,Sheet!$I$2:$I$317,,0)</f>
        <v>931</v>
      </c>
      <c r="G33" s="68">
        <f t="shared" si="0"/>
        <v>124</v>
      </c>
      <c r="H33" s="66">
        <f t="shared" si="1"/>
        <v>13.319011815252416</v>
      </c>
      <c r="I33" s="67" t="str">
        <f>+IF(H33&lt;=0,"Sử dụng Tiết kiệm điện",IF(H33&gt;0,"0"))</f>
        <v>0</v>
      </c>
    </row>
    <row r="34" spans="1:9" x14ac:dyDescent="0.25">
      <c r="A34" s="61">
        <v>29</v>
      </c>
      <c r="B34" s="61" t="s">
        <v>738</v>
      </c>
      <c r="C34" s="61" t="s">
        <v>739</v>
      </c>
      <c r="D34" s="61" t="s">
        <v>45</v>
      </c>
      <c r="E34" s="70">
        <f>_xlfn.XLOOKUP(B34,Sheet!$B$2:$B$317,Sheet!$H$2:$H$317,,0)</f>
        <v>359</v>
      </c>
      <c r="F34" s="70">
        <f>_xlfn.XLOOKUP(B34,Sheet!$B$2:$B$317,Sheet!$I$2:$I$317,,0)</f>
        <v>306</v>
      </c>
      <c r="G34" s="68">
        <f t="shared" si="0"/>
        <v>53</v>
      </c>
      <c r="H34" s="66">
        <f t="shared" si="1"/>
        <v>17.320261437908496</v>
      </c>
      <c r="I34" s="67" t="str">
        <f>+IF(H34&lt;=0,"Sử dụng Tiết kiệm điện",IF(H34&gt;0,"0"))</f>
        <v>0</v>
      </c>
    </row>
    <row r="35" spans="1:9" x14ac:dyDescent="0.25">
      <c r="A35" s="61">
        <v>30</v>
      </c>
      <c r="B35" s="61" t="s">
        <v>49</v>
      </c>
      <c r="C35" s="61" t="s">
        <v>50</v>
      </c>
      <c r="D35" s="61" t="s">
        <v>51</v>
      </c>
      <c r="E35" s="70">
        <f>_xlfn.XLOOKUP(B35,Sheet!$B$2:$B$317,Sheet!$H$2:$H$317,,0)</f>
        <v>1965</v>
      </c>
      <c r="F35" s="70">
        <f>_xlfn.XLOOKUP(B35,Sheet!$B$2:$B$317,Sheet!$I$2:$I$317,,0)</f>
        <v>1734</v>
      </c>
      <c r="G35" s="68">
        <f t="shared" si="0"/>
        <v>231</v>
      </c>
      <c r="H35" s="66">
        <f t="shared" si="1"/>
        <v>13.321799307958477</v>
      </c>
      <c r="I35" s="67" t="str">
        <f>+IF(H35&lt;=0,"Sử dụng Tiết kiệm điện",IF(H35&gt;0,"0"))</f>
        <v>0</v>
      </c>
    </row>
    <row r="36" spans="1:9" x14ac:dyDescent="0.25">
      <c r="A36" s="61">
        <v>31</v>
      </c>
      <c r="B36" s="61" t="s">
        <v>496</v>
      </c>
      <c r="C36" s="61" t="s">
        <v>497</v>
      </c>
      <c r="D36" s="61" t="s">
        <v>213</v>
      </c>
      <c r="E36" s="70">
        <f>_xlfn.XLOOKUP(B36,Sheet!$B$2:$B$317,Sheet!$H$2:$H$317,,0)</f>
        <v>606</v>
      </c>
      <c r="F36" s="70">
        <f>_xlfn.XLOOKUP(B36,Sheet!$B$2:$B$317,Sheet!$I$2:$I$317,,0)</f>
        <v>568</v>
      </c>
      <c r="G36" s="68">
        <f t="shared" si="0"/>
        <v>38</v>
      </c>
      <c r="H36" s="66">
        <f t="shared" si="1"/>
        <v>6.6901408450704221</v>
      </c>
      <c r="I36" s="67" t="str">
        <f>+IF(H36&lt;=0,"Sử dụng Tiết kiệm điện",IF(H36&gt;0,"0"))</f>
        <v>0</v>
      </c>
    </row>
    <row r="37" spans="1:9" x14ac:dyDescent="0.25">
      <c r="A37" s="61">
        <v>32</v>
      </c>
      <c r="B37" s="61" t="s">
        <v>753</v>
      </c>
      <c r="C37" s="61" t="s">
        <v>754</v>
      </c>
      <c r="D37" s="61" t="s">
        <v>566</v>
      </c>
      <c r="E37" s="70">
        <f>_xlfn.XLOOKUP(B37,Sheet!$B$2:$B$317,Sheet!$H$2:$H$317,,0)</f>
        <v>4576</v>
      </c>
      <c r="F37" s="70">
        <f>_xlfn.XLOOKUP(B37,Sheet!$B$2:$B$317,Sheet!$I$2:$I$317,,0)</f>
        <v>3525</v>
      </c>
      <c r="G37" s="68">
        <f t="shared" si="0"/>
        <v>1051</v>
      </c>
      <c r="H37" s="66">
        <f t="shared" si="1"/>
        <v>29.815602836879435</v>
      </c>
      <c r="I37" s="67" t="str">
        <f t="shared" si="2"/>
        <v>0</v>
      </c>
    </row>
    <row r="38" spans="1:9" x14ac:dyDescent="0.25">
      <c r="A38" s="61">
        <v>33</v>
      </c>
      <c r="B38" s="61" t="s">
        <v>233</v>
      </c>
      <c r="C38" s="61" t="s">
        <v>234</v>
      </c>
      <c r="D38" s="61" t="s">
        <v>212</v>
      </c>
      <c r="E38" s="70">
        <f>_xlfn.XLOOKUP(B38,Sheet!$B$2:$B$317,Sheet!$H$2:$H$317,,0)</f>
        <v>402</v>
      </c>
      <c r="F38" s="70">
        <f>_xlfn.XLOOKUP(B38,Sheet!$B$2:$B$317,Sheet!$I$2:$I$317,,0)</f>
        <v>428</v>
      </c>
      <c r="G38" s="68">
        <f t="shared" si="0"/>
        <v>-26</v>
      </c>
      <c r="H38" s="66">
        <f t="shared" si="1"/>
        <v>-6.0747663551401869</v>
      </c>
      <c r="I38" s="67" t="str">
        <f t="shared" si="2"/>
        <v>Sử dụng Tiết kiệm điện</v>
      </c>
    </row>
    <row r="39" spans="1:9" x14ac:dyDescent="0.25">
      <c r="A39" s="61">
        <v>34</v>
      </c>
      <c r="B39" s="61" t="s">
        <v>689</v>
      </c>
      <c r="C39" s="61" t="s">
        <v>690</v>
      </c>
      <c r="D39" s="61" t="s">
        <v>691</v>
      </c>
      <c r="E39" s="70">
        <f>_xlfn.XLOOKUP(B39,Sheet!$B$2:$B$317,Sheet!$H$2:$H$317,,0)</f>
        <v>159</v>
      </c>
      <c r="F39" s="70">
        <f>_xlfn.XLOOKUP(B39,Sheet!$B$2:$B$317,Sheet!$I$2:$I$317,,0)</f>
        <v>76</v>
      </c>
      <c r="G39" s="68">
        <f t="shared" si="0"/>
        <v>83</v>
      </c>
      <c r="H39" s="66">
        <f t="shared" si="1"/>
        <v>109.21052631578947</v>
      </c>
      <c r="I39" s="67" t="str">
        <f t="shared" ref="I39:I64" si="3">+IF(H39&lt;=0,"Sử dụng Tiết kiệm điện",IF(H39&gt;0,"0"))</f>
        <v>0</v>
      </c>
    </row>
    <row r="40" spans="1:9" x14ac:dyDescent="0.25">
      <c r="A40" s="61">
        <v>35</v>
      </c>
      <c r="B40" s="61" t="s">
        <v>381</v>
      </c>
      <c r="C40" s="61" t="s">
        <v>382</v>
      </c>
      <c r="D40" s="61" t="s">
        <v>383</v>
      </c>
      <c r="E40" s="70">
        <f>_xlfn.XLOOKUP(B40,Sheet!$B$2:$B$317,Sheet!$H$2:$H$317,,0)</f>
        <v>962</v>
      </c>
      <c r="F40" s="70">
        <f>_xlfn.XLOOKUP(B40,Sheet!$B$2:$B$317,Sheet!$I$2:$I$317,,0)</f>
        <v>876</v>
      </c>
      <c r="G40" s="68">
        <f t="shared" si="0"/>
        <v>86</v>
      </c>
      <c r="H40" s="66">
        <f t="shared" si="1"/>
        <v>9.8173515981735147</v>
      </c>
      <c r="I40" s="67" t="str">
        <f t="shared" si="3"/>
        <v>0</v>
      </c>
    </row>
    <row r="41" spans="1:9" x14ac:dyDescent="0.25">
      <c r="A41" s="61">
        <v>36</v>
      </c>
      <c r="B41" s="61" t="s">
        <v>629</v>
      </c>
      <c r="C41" s="61" t="s">
        <v>630</v>
      </c>
      <c r="D41" s="61" t="s">
        <v>120</v>
      </c>
      <c r="E41" s="70">
        <f>_xlfn.XLOOKUP(B41,Sheet!$B$2:$B$317,Sheet!$H$2:$H$317,,0)</f>
        <v>560</v>
      </c>
      <c r="F41" s="70">
        <f>_xlfn.XLOOKUP(B41,Sheet!$B$2:$B$317,Sheet!$I$2:$I$317,,0)</f>
        <v>600</v>
      </c>
      <c r="G41" s="68">
        <f t="shared" si="0"/>
        <v>-40</v>
      </c>
      <c r="H41" s="66">
        <f t="shared" si="1"/>
        <v>-6.666666666666667</v>
      </c>
      <c r="I41" s="67" t="str">
        <f t="shared" si="3"/>
        <v>Sử dụng Tiết kiệm điện</v>
      </c>
    </row>
    <row r="42" spans="1:9" x14ac:dyDescent="0.25">
      <c r="A42" s="61">
        <v>37</v>
      </c>
      <c r="B42" s="61" t="s">
        <v>334</v>
      </c>
      <c r="C42" s="61" t="s">
        <v>335</v>
      </c>
      <c r="D42" s="61" t="s">
        <v>330</v>
      </c>
      <c r="E42" s="70">
        <f>_xlfn.XLOOKUP(B42,Sheet!$B$2:$B$317,Sheet!$H$2:$H$317,,0)</f>
        <v>943</v>
      </c>
      <c r="F42" s="70">
        <f>_xlfn.XLOOKUP(B42,Sheet!$B$2:$B$317,Sheet!$I$2:$I$317,,0)</f>
        <v>892</v>
      </c>
      <c r="G42" s="68">
        <f t="shared" si="0"/>
        <v>51</v>
      </c>
      <c r="H42" s="66">
        <f t="shared" si="1"/>
        <v>5.7174887892376685</v>
      </c>
      <c r="I42" s="67" t="str">
        <f t="shared" si="3"/>
        <v>0</v>
      </c>
    </row>
    <row r="43" spans="1:9" x14ac:dyDescent="0.25">
      <c r="A43" s="61">
        <v>38</v>
      </c>
      <c r="B43" s="61" t="s">
        <v>513</v>
      </c>
      <c r="C43" s="61" t="s">
        <v>514</v>
      </c>
      <c r="D43" s="61" t="s">
        <v>509</v>
      </c>
      <c r="E43" s="70">
        <f>_xlfn.XLOOKUP(B43,Sheet!$B$2:$B$317,Sheet!$H$2:$H$317,,0)</f>
        <v>493</v>
      </c>
      <c r="F43" s="70">
        <f>_xlfn.XLOOKUP(B43,Sheet!$B$2:$B$317,Sheet!$I$2:$I$317,,0)</f>
        <v>713</v>
      </c>
      <c r="G43" s="68">
        <f t="shared" si="0"/>
        <v>-220</v>
      </c>
      <c r="H43" s="66">
        <f t="shared" si="1"/>
        <v>-30.855539971949508</v>
      </c>
      <c r="I43" s="67" t="str">
        <f t="shared" si="3"/>
        <v>Sử dụng Tiết kiệm điện</v>
      </c>
    </row>
    <row r="44" spans="1:9" x14ac:dyDescent="0.25">
      <c r="A44" s="61">
        <v>39</v>
      </c>
      <c r="B44" s="61" t="s">
        <v>15</v>
      </c>
      <c r="C44" s="61" t="s">
        <v>16</v>
      </c>
      <c r="D44" s="61" t="s">
        <v>14</v>
      </c>
      <c r="E44" s="70">
        <f>_xlfn.XLOOKUP(B44,Sheet!$B$2:$B$317,Sheet!$H$2:$H$317,,0)</f>
        <v>1242</v>
      </c>
      <c r="F44" s="70">
        <f>_xlfn.XLOOKUP(B44,Sheet!$B$2:$B$317,Sheet!$I$2:$I$317,,0)</f>
        <v>1595</v>
      </c>
      <c r="G44" s="68">
        <f t="shared" si="0"/>
        <v>-353</v>
      </c>
      <c r="H44" s="66">
        <f t="shared" si="1"/>
        <v>-22.131661442006269</v>
      </c>
      <c r="I44" s="67" t="str">
        <f t="shared" si="3"/>
        <v>Sử dụng Tiết kiệm điện</v>
      </c>
    </row>
    <row r="45" spans="1:9" x14ac:dyDescent="0.25">
      <c r="A45" s="61">
        <v>40</v>
      </c>
      <c r="B45" s="61" t="s">
        <v>422</v>
      </c>
      <c r="C45" s="61" t="s">
        <v>423</v>
      </c>
      <c r="D45" s="61" t="s">
        <v>424</v>
      </c>
      <c r="E45" s="70">
        <f>_xlfn.XLOOKUP(B45,Sheet!$B$2:$B$317,Sheet!$H$2:$H$317,,0)</f>
        <v>1520</v>
      </c>
      <c r="F45" s="70">
        <f>_xlfn.XLOOKUP(B45,Sheet!$B$2:$B$317,Sheet!$I$2:$I$317,,0)</f>
        <v>1270</v>
      </c>
      <c r="G45" s="68">
        <f t="shared" si="0"/>
        <v>250</v>
      </c>
      <c r="H45" s="66">
        <f t="shared" si="1"/>
        <v>19.685039370078741</v>
      </c>
      <c r="I45" s="67" t="str">
        <f t="shared" si="3"/>
        <v>0</v>
      </c>
    </row>
    <row r="46" spans="1:9" x14ac:dyDescent="0.25">
      <c r="A46" s="61">
        <v>41</v>
      </c>
      <c r="B46" s="61" t="s">
        <v>316</v>
      </c>
      <c r="C46" s="61" t="s">
        <v>317</v>
      </c>
      <c r="D46" s="61" t="s">
        <v>310</v>
      </c>
      <c r="E46" s="70">
        <f>_xlfn.XLOOKUP(B46,Sheet!$B$2:$B$317,Sheet!$H$2:$H$317,,0)</f>
        <v>606</v>
      </c>
      <c r="F46" s="70">
        <f>_xlfn.XLOOKUP(B46,Sheet!$B$2:$B$317,Sheet!$I$2:$I$317,,0)</f>
        <v>546</v>
      </c>
      <c r="G46" s="68">
        <f t="shared" si="0"/>
        <v>60</v>
      </c>
      <c r="H46" s="66">
        <f t="shared" si="1"/>
        <v>10.989010989010989</v>
      </c>
      <c r="I46" s="67" t="str">
        <f t="shared" si="3"/>
        <v>0</v>
      </c>
    </row>
    <row r="47" spans="1:9" x14ac:dyDescent="0.25">
      <c r="A47" s="61">
        <v>42</v>
      </c>
      <c r="B47" s="61" t="s">
        <v>314</v>
      </c>
      <c r="C47" s="61" t="s">
        <v>315</v>
      </c>
      <c r="D47" s="61" t="s">
        <v>309</v>
      </c>
      <c r="E47" s="70">
        <f>_xlfn.XLOOKUP(B47,Sheet!$B$2:$B$317,Sheet!$H$2:$H$317,,0)</f>
        <v>80</v>
      </c>
      <c r="F47" s="70">
        <f>_xlfn.XLOOKUP(B47,Sheet!$B$2:$B$317,Sheet!$I$2:$I$317,,0)</f>
        <v>241</v>
      </c>
      <c r="G47" s="68">
        <f t="shared" si="0"/>
        <v>-161</v>
      </c>
      <c r="H47" s="66">
        <f t="shared" si="1"/>
        <v>-66.804979253112023</v>
      </c>
      <c r="I47" s="67" t="str">
        <f t="shared" si="3"/>
        <v>Sử dụng Tiết kiệm điện</v>
      </c>
    </row>
    <row r="48" spans="1:9" x14ac:dyDescent="0.25">
      <c r="A48" s="61">
        <v>43</v>
      </c>
      <c r="B48" s="61" t="s">
        <v>408</v>
      </c>
      <c r="C48" s="61" t="s">
        <v>409</v>
      </c>
      <c r="D48" s="61" t="s">
        <v>405</v>
      </c>
      <c r="E48" s="70">
        <f>_xlfn.XLOOKUP(B48,Sheet!$B$2:$B$317,Sheet!$H$2:$H$317,,0)</f>
        <v>1385</v>
      </c>
      <c r="F48" s="70">
        <f>_xlfn.XLOOKUP(B48,Sheet!$B$2:$B$317,Sheet!$I$2:$I$317,,0)</f>
        <v>1175</v>
      </c>
      <c r="G48" s="68">
        <f t="shared" si="0"/>
        <v>210</v>
      </c>
      <c r="H48" s="66">
        <f t="shared" si="1"/>
        <v>17.872340425531917</v>
      </c>
      <c r="I48" s="67" t="str">
        <f t="shared" si="3"/>
        <v>0</v>
      </c>
    </row>
    <row r="49" spans="1:9" x14ac:dyDescent="0.25">
      <c r="A49" s="61">
        <v>44</v>
      </c>
      <c r="B49" s="61" t="s">
        <v>152</v>
      </c>
      <c r="C49" s="61" t="s">
        <v>153</v>
      </c>
      <c r="D49" s="61" t="s">
        <v>151</v>
      </c>
      <c r="E49" s="70">
        <f>_xlfn.XLOOKUP(B49,Sheet!$B$2:$B$317,Sheet!$H$2:$H$317,,0)</f>
        <v>1189</v>
      </c>
      <c r="F49" s="70">
        <f>_xlfn.XLOOKUP(B49,Sheet!$B$2:$B$317,Sheet!$I$2:$I$317,,0)</f>
        <v>972</v>
      </c>
      <c r="G49" s="68">
        <f t="shared" si="0"/>
        <v>217</v>
      </c>
      <c r="H49" s="66">
        <f t="shared" si="1"/>
        <v>22.325102880658438</v>
      </c>
      <c r="I49" s="67" t="str">
        <f t="shared" si="3"/>
        <v>0</v>
      </c>
    </row>
    <row r="50" spans="1:9" x14ac:dyDescent="0.25">
      <c r="A50" s="61">
        <v>45</v>
      </c>
      <c r="B50" s="61" t="s">
        <v>538</v>
      </c>
      <c r="C50" s="61" t="s">
        <v>539</v>
      </c>
      <c r="D50" s="61" t="s">
        <v>540</v>
      </c>
      <c r="E50" s="70">
        <f>_xlfn.XLOOKUP(B50,Sheet!$B$2:$B$317,Sheet!$H$2:$H$317,,0)</f>
        <v>688</v>
      </c>
      <c r="F50" s="70">
        <f>_xlfn.XLOOKUP(B50,Sheet!$B$2:$B$317,Sheet!$I$2:$I$317,,0)</f>
        <v>628</v>
      </c>
      <c r="G50" s="68">
        <f t="shared" si="0"/>
        <v>60</v>
      </c>
      <c r="H50" s="66">
        <f t="shared" si="1"/>
        <v>9.5541401273885356</v>
      </c>
      <c r="I50" s="67" t="str">
        <f t="shared" si="3"/>
        <v>0</v>
      </c>
    </row>
    <row r="51" spans="1:9" x14ac:dyDescent="0.25">
      <c r="A51" s="61">
        <v>46</v>
      </c>
      <c r="B51" s="61" t="s">
        <v>637</v>
      </c>
      <c r="C51" s="61" t="s">
        <v>352</v>
      </c>
      <c r="D51" s="61" t="s">
        <v>638</v>
      </c>
      <c r="E51" s="70">
        <f>_xlfn.XLOOKUP(B51,Sheet!$B$2:$B$317,Sheet!$H$2:$H$317,,0)</f>
        <v>1535</v>
      </c>
      <c r="F51" s="70">
        <f>_xlfn.XLOOKUP(B51,Sheet!$B$2:$B$317,Sheet!$I$2:$I$317,,0)</f>
        <v>1237</v>
      </c>
      <c r="G51" s="68">
        <f t="shared" si="0"/>
        <v>298</v>
      </c>
      <c r="H51" s="66">
        <f t="shared" si="1"/>
        <v>24.090541632983022</v>
      </c>
      <c r="I51" s="67" t="str">
        <f t="shared" si="3"/>
        <v>0</v>
      </c>
    </row>
    <row r="52" spans="1:9" x14ac:dyDescent="0.25">
      <c r="A52" s="61">
        <v>47</v>
      </c>
      <c r="B52" s="61" t="s">
        <v>658</v>
      </c>
      <c r="C52" s="61" t="s">
        <v>659</v>
      </c>
      <c r="D52" s="61" t="s">
        <v>660</v>
      </c>
      <c r="E52" s="70">
        <f>_xlfn.XLOOKUP(B52,Sheet!$B$2:$B$317,Sheet!$H$2:$H$317,,0)</f>
        <v>226</v>
      </c>
      <c r="F52" s="70">
        <f>_xlfn.XLOOKUP(B52,Sheet!$B$2:$B$317,Sheet!$I$2:$I$317,,0)</f>
        <v>235</v>
      </c>
      <c r="G52" s="68">
        <f t="shared" si="0"/>
        <v>-9</v>
      </c>
      <c r="H52" s="66">
        <f t="shared" si="1"/>
        <v>-3.8297872340425529</v>
      </c>
      <c r="I52" s="67" t="str">
        <f t="shared" si="3"/>
        <v>Sử dụng Tiết kiệm điện</v>
      </c>
    </row>
    <row r="53" spans="1:9" x14ac:dyDescent="0.25">
      <c r="A53" s="61">
        <v>48</v>
      </c>
      <c r="B53" s="61" t="s">
        <v>282</v>
      </c>
      <c r="C53" s="61" t="s">
        <v>283</v>
      </c>
      <c r="D53" s="61" t="s">
        <v>279</v>
      </c>
      <c r="E53" s="70">
        <f>_xlfn.XLOOKUP(B53,Sheet!$B$2:$B$317,Sheet!$H$2:$H$317,,0)</f>
        <v>568</v>
      </c>
      <c r="F53" s="70">
        <f>_xlfn.XLOOKUP(B53,Sheet!$B$2:$B$317,Sheet!$I$2:$I$317,,0)</f>
        <v>482</v>
      </c>
      <c r="G53" s="68">
        <f t="shared" si="0"/>
        <v>86</v>
      </c>
      <c r="H53" s="66">
        <f t="shared" si="1"/>
        <v>17.842323651452283</v>
      </c>
      <c r="I53" s="67" t="str">
        <f t="shared" si="3"/>
        <v>0</v>
      </c>
    </row>
    <row r="54" spans="1:9" x14ac:dyDescent="0.25">
      <c r="A54" s="61">
        <v>49</v>
      </c>
      <c r="B54" s="61" t="s">
        <v>286</v>
      </c>
      <c r="C54" s="61" t="s">
        <v>287</v>
      </c>
      <c r="D54" s="61" t="s">
        <v>278</v>
      </c>
      <c r="E54" s="70">
        <f>_xlfn.XLOOKUP(B54,Sheet!$B$2:$B$317,Sheet!$H$2:$H$317,,0)</f>
        <v>667</v>
      </c>
      <c r="F54" s="70">
        <f>_xlfn.XLOOKUP(B54,Sheet!$B$2:$B$317,Sheet!$I$2:$I$317,,0)</f>
        <v>718</v>
      </c>
      <c r="G54" s="68">
        <f t="shared" si="0"/>
        <v>-51</v>
      </c>
      <c r="H54" s="66">
        <f t="shared" si="1"/>
        <v>-7.103064066852367</v>
      </c>
      <c r="I54" s="67" t="str">
        <f t="shared" si="3"/>
        <v>Sử dụng Tiết kiệm điện</v>
      </c>
    </row>
    <row r="55" spans="1:9" x14ac:dyDescent="0.25">
      <c r="A55" s="61">
        <v>50</v>
      </c>
      <c r="B55" s="61" t="s">
        <v>186</v>
      </c>
      <c r="C55" s="61" t="s">
        <v>187</v>
      </c>
      <c r="D55" s="61" t="s">
        <v>188</v>
      </c>
      <c r="E55" s="70">
        <f>_xlfn.XLOOKUP(B55,Sheet!$B$2:$B$317,Sheet!$H$2:$H$317,,0)</f>
        <v>1102</v>
      </c>
      <c r="F55" s="70">
        <f>_xlfn.XLOOKUP(B55,Sheet!$B$2:$B$317,Sheet!$I$2:$I$317,,0)</f>
        <v>1023</v>
      </c>
      <c r="G55" s="68">
        <f t="shared" si="0"/>
        <v>79</v>
      </c>
      <c r="H55" s="66">
        <f t="shared" si="1"/>
        <v>7.7223851417399807</v>
      </c>
      <c r="I55" s="67" t="str">
        <f t="shared" si="3"/>
        <v>0</v>
      </c>
    </row>
    <row r="56" spans="1:9" x14ac:dyDescent="0.25">
      <c r="A56" s="61">
        <v>51</v>
      </c>
      <c r="B56" s="61" t="s">
        <v>393</v>
      </c>
      <c r="C56" s="61" t="s">
        <v>394</v>
      </c>
      <c r="D56" s="61" t="s">
        <v>395</v>
      </c>
      <c r="E56" s="70">
        <f>_xlfn.XLOOKUP(B56,Sheet!$B$2:$B$317,Sheet!$H$2:$H$317,,0)</f>
        <v>123</v>
      </c>
      <c r="F56" s="70">
        <f>_xlfn.XLOOKUP(B56,Sheet!$B$2:$B$317,Sheet!$I$2:$I$317,,0)</f>
        <v>146</v>
      </c>
      <c r="G56" s="68">
        <f t="shared" si="0"/>
        <v>-23</v>
      </c>
      <c r="H56" s="66">
        <f t="shared" si="1"/>
        <v>-15.753424657534246</v>
      </c>
      <c r="I56" s="67" t="str">
        <f t="shared" si="3"/>
        <v>Sử dụng Tiết kiệm điện</v>
      </c>
    </row>
    <row r="57" spans="1:9" x14ac:dyDescent="0.25">
      <c r="A57" s="61">
        <v>52</v>
      </c>
      <c r="B57" s="61" t="s">
        <v>749</v>
      </c>
      <c r="C57" s="61" t="s">
        <v>750</v>
      </c>
      <c r="D57" s="61" t="s">
        <v>57</v>
      </c>
      <c r="E57" s="70">
        <f>_xlfn.XLOOKUP(B57,Sheet!$B$2:$B$317,Sheet!$H$2:$H$317,,0)</f>
        <v>1145</v>
      </c>
      <c r="F57" s="70">
        <f>_xlfn.XLOOKUP(B57,Sheet!$B$2:$B$317,Sheet!$I$2:$I$317,,0)</f>
        <v>1139</v>
      </c>
      <c r="G57" s="68">
        <f t="shared" si="0"/>
        <v>6</v>
      </c>
      <c r="H57" s="66">
        <f t="shared" si="1"/>
        <v>0.52677787532923614</v>
      </c>
      <c r="I57" s="67" t="str">
        <f t="shared" si="3"/>
        <v>0</v>
      </c>
    </row>
    <row r="58" spans="1:9" x14ac:dyDescent="0.25">
      <c r="A58" s="61">
        <v>53</v>
      </c>
      <c r="B58" s="61" t="s">
        <v>29</v>
      </c>
      <c r="C58" s="61" t="s">
        <v>30</v>
      </c>
      <c r="D58" s="61" t="s">
        <v>31</v>
      </c>
      <c r="E58" s="70">
        <f>_xlfn.XLOOKUP(B58,Sheet!$B$2:$B$317,Sheet!$H$2:$H$317,,0)</f>
        <v>45</v>
      </c>
      <c r="F58" s="70">
        <f>_xlfn.XLOOKUP(B58,Sheet!$B$2:$B$317,Sheet!$I$2:$I$317,,0)</f>
        <v>2</v>
      </c>
      <c r="G58" s="68">
        <f t="shared" si="0"/>
        <v>43</v>
      </c>
      <c r="H58" s="66">
        <f t="shared" si="1"/>
        <v>2150</v>
      </c>
      <c r="I58" s="67" t="str">
        <f t="shared" si="3"/>
        <v>0</v>
      </c>
    </row>
    <row r="59" spans="1:9" x14ac:dyDescent="0.25">
      <c r="A59" s="61">
        <v>54</v>
      </c>
      <c r="B59" s="61" t="s">
        <v>265</v>
      </c>
      <c r="C59" s="61" t="s">
        <v>266</v>
      </c>
      <c r="D59" s="61" t="s">
        <v>264</v>
      </c>
      <c r="E59" s="70">
        <f>_xlfn.XLOOKUP(B59,Sheet!$B$2:$B$317,Sheet!$H$2:$H$317,,0)</f>
        <v>930</v>
      </c>
      <c r="F59" s="70">
        <f>_xlfn.XLOOKUP(B59,Sheet!$B$2:$B$317,Sheet!$I$2:$I$317,,0)</f>
        <v>724</v>
      </c>
      <c r="G59" s="68">
        <f t="shared" si="0"/>
        <v>206</v>
      </c>
      <c r="H59" s="66">
        <f t="shared" si="1"/>
        <v>28.453038674033149</v>
      </c>
      <c r="I59" s="67" t="str">
        <f t="shared" si="3"/>
        <v>0</v>
      </c>
    </row>
    <row r="60" spans="1:9" x14ac:dyDescent="0.25">
      <c r="A60" s="61">
        <v>55</v>
      </c>
      <c r="B60" s="61" t="s">
        <v>135</v>
      </c>
      <c r="C60" s="61" t="s">
        <v>136</v>
      </c>
      <c r="D60" s="61" t="s">
        <v>137</v>
      </c>
      <c r="E60" s="70">
        <f>_xlfn.XLOOKUP(B60,Sheet!$B$2:$B$317,Sheet!$H$2:$H$317,,0)</f>
        <v>633</v>
      </c>
      <c r="F60" s="70">
        <f>_xlfn.XLOOKUP(B60,Sheet!$B$2:$B$317,Sheet!$I$2:$I$317,,0)</f>
        <v>630</v>
      </c>
      <c r="G60" s="68">
        <f t="shared" si="0"/>
        <v>3</v>
      </c>
      <c r="H60" s="66">
        <f t="shared" si="1"/>
        <v>0.47619047619047622</v>
      </c>
      <c r="I60" s="67" t="str">
        <f t="shared" si="3"/>
        <v>0</v>
      </c>
    </row>
    <row r="61" spans="1:9" x14ac:dyDescent="0.25">
      <c r="A61" s="61">
        <v>56</v>
      </c>
      <c r="B61" s="61" t="s">
        <v>612</v>
      </c>
      <c r="C61" s="61" t="s">
        <v>613</v>
      </c>
      <c r="D61" s="61" t="s">
        <v>607</v>
      </c>
      <c r="E61" s="70">
        <f>_xlfn.XLOOKUP(B61,Sheet!$B$2:$B$317,Sheet!$H$2:$H$317,,0)</f>
        <v>1182</v>
      </c>
      <c r="F61" s="70">
        <f>_xlfn.XLOOKUP(B61,Sheet!$B$2:$B$317,Sheet!$I$2:$I$317,,0)</f>
        <v>1156</v>
      </c>
      <c r="G61" s="68">
        <f t="shared" si="0"/>
        <v>26</v>
      </c>
      <c r="H61" s="66">
        <f t="shared" si="1"/>
        <v>2.2491349480968861</v>
      </c>
      <c r="I61" s="67" t="str">
        <f t="shared" si="3"/>
        <v>0</v>
      </c>
    </row>
    <row r="62" spans="1:9" x14ac:dyDescent="0.25">
      <c r="A62" s="61">
        <v>57</v>
      </c>
      <c r="B62" s="61" t="s">
        <v>664</v>
      </c>
      <c r="C62" s="61" t="s">
        <v>665</v>
      </c>
      <c r="D62" s="61" t="s">
        <v>666</v>
      </c>
      <c r="E62" s="70">
        <f>_xlfn.XLOOKUP(B62,Sheet!$B$2:$B$317,Sheet!$H$2:$H$317,,0)</f>
        <v>576</v>
      </c>
      <c r="F62" s="70">
        <f>_xlfn.XLOOKUP(B62,Sheet!$B$2:$B$317,Sheet!$I$2:$I$317,,0)</f>
        <v>666</v>
      </c>
      <c r="G62" s="68">
        <f t="shared" si="0"/>
        <v>-90</v>
      </c>
      <c r="H62" s="66">
        <f t="shared" si="1"/>
        <v>-13.513513513513514</v>
      </c>
      <c r="I62" s="67" t="str">
        <f t="shared" si="3"/>
        <v>Sử dụng Tiết kiệm điện</v>
      </c>
    </row>
    <row r="63" spans="1:9" x14ac:dyDescent="0.25">
      <c r="A63" s="61">
        <v>58</v>
      </c>
      <c r="B63" s="61" t="s">
        <v>457</v>
      </c>
      <c r="C63" s="61" t="s">
        <v>458</v>
      </c>
      <c r="D63" s="61" t="s">
        <v>459</v>
      </c>
      <c r="E63" s="70">
        <f>_xlfn.XLOOKUP(B63,Sheet!$B$2:$B$317,Sheet!$H$2:$H$317,,0)</f>
        <v>1433</v>
      </c>
      <c r="F63" s="70">
        <f>_xlfn.XLOOKUP(B63,Sheet!$B$2:$B$317,Sheet!$I$2:$I$317,,0)</f>
        <v>718</v>
      </c>
      <c r="G63" s="68">
        <f t="shared" si="0"/>
        <v>715</v>
      </c>
      <c r="H63" s="66">
        <f t="shared" si="1"/>
        <v>99.582172701949858</v>
      </c>
      <c r="I63" s="67" t="str">
        <f t="shared" si="3"/>
        <v>0</v>
      </c>
    </row>
    <row r="64" spans="1:9" x14ac:dyDescent="0.25">
      <c r="A64" s="61">
        <v>59</v>
      </c>
      <c r="B64" s="61" t="s">
        <v>296</v>
      </c>
      <c r="C64" s="61" t="s">
        <v>297</v>
      </c>
      <c r="D64" s="61" t="s">
        <v>298</v>
      </c>
      <c r="E64" s="70">
        <f>_xlfn.XLOOKUP(B64,Sheet!$B$2:$B$317,Sheet!$H$2:$H$317,,0)</f>
        <v>1271</v>
      </c>
      <c r="F64" s="70">
        <f>_xlfn.XLOOKUP(B64,Sheet!$B$2:$B$317,Sheet!$I$2:$I$317,,0)</f>
        <v>969</v>
      </c>
      <c r="G64" s="68">
        <f t="shared" si="0"/>
        <v>302</v>
      </c>
      <c r="H64" s="66">
        <f t="shared" si="1"/>
        <v>31.166150670794636</v>
      </c>
      <c r="I64" s="67" t="str">
        <f t="shared" si="3"/>
        <v>0</v>
      </c>
    </row>
    <row r="65" spans="1:9" x14ac:dyDescent="0.25">
      <c r="A65" s="61">
        <v>60</v>
      </c>
      <c r="B65" s="61" t="s">
        <v>492</v>
      </c>
      <c r="C65" s="61" t="s">
        <v>493</v>
      </c>
      <c r="D65" s="61" t="s">
        <v>212</v>
      </c>
      <c r="E65" s="70">
        <f>_xlfn.XLOOKUP(B65,Sheet!$B$2:$B$317,Sheet!$H$2:$H$317,,0)</f>
        <v>765</v>
      </c>
      <c r="F65" s="70">
        <f>_xlfn.XLOOKUP(B65,Sheet!$B$2:$B$317,Sheet!$I$2:$I$317,,0)</f>
        <v>782</v>
      </c>
      <c r="G65" s="68">
        <f t="shared" si="0"/>
        <v>-17</v>
      </c>
      <c r="H65" s="66">
        <f t="shared" si="1"/>
        <v>-2.1739130434782608</v>
      </c>
      <c r="I65" s="67" t="str">
        <f t="shared" si="2"/>
        <v>Sử dụng Tiết kiệm điện</v>
      </c>
    </row>
    <row r="66" spans="1:9" x14ac:dyDescent="0.25">
      <c r="A66" s="61">
        <v>61</v>
      </c>
      <c r="B66" s="61" t="s">
        <v>571</v>
      </c>
      <c r="C66" s="61" t="s">
        <v>823</v>
      </c>
      <c r="D66" s="61" t="s">
        <v>62</v>
      </c>
      <c r="E66" s="70">
        <f>_xlfn.XLOOKUP(B66,Sheet!$B$2:$B$317,Sheet!$H$2:$H$317,,0)</f>
        <v>5847</v>
      </c>
      <c r="F66" s="70">
        <f>_xlfn.XLOOKUP(B66,Sheet!$B$2:$B$317,Sheet!$I$2:$I$317,,0)</f>
        <v>5845</v>
      </c>
      <c r="G66" s="68">
        <f t="shared" si="0"/>
        <v>2</v>
      </c>
      <c r="H66" s="66">
        <f t="shared" si="1"/>
        <v>3.4217279726261762E-2</v>
      </c>
      <c r="I66" s="67" t="str">
        <f t="shared" si="2"/>
        <v>0</v>
      </c>
    </row>
    <row r="67" spans="1:9" x14ac:dyDescent="0.25">
      <c r="A67" s="61">
        <v>62</v>
      </c>
      <c r="B67" s="61" t="s">
        <v>223</v>
      </c>
      <c r="C67" s="61" t="s">
        <v>823</v>
      </c>
      <c r="D67" s="61" t="s">
        <v>62</v>
      </c>
      <c r="E67" s="70">
        <f>_xlfn.XLOOKUP(B67,Sheet!$B$2:$B$317,Sheet!$H$2:$H$317,,0)</f>
        <v>3234</v>
      </c>
      <c r="F67" s="70">
        <f>_xlfn.XLOOKUP(B67,Sheet!$B$2:$B$317,Sheet!$I$2:$I$317,,0)</f>
        <v>3992</v>
      </c>
      <c r="G67" s="68">
        <f t="shared" si="0"/>
        <v>-758</v>
      </c>
      <c r="H67" s="66">
        <f t="shared" si="1"/>
        <v>-18.987975951903806</v>
      </c>
      <c r="I67" s="67" t="str">
        <f t="shared" si="2"/>
        <v>Sử dụng Tiết kiệm điện</v>
      </c>
    </row>
    <row r="68" spans="1:9" x14ac:dyDescent="0.25">
      <c r="A68" s="61">
        <v>63</v>
      </c>
      <c r="B68" s="61" t="s">
        <v>60</v>
      </c>
      <c r="C68" s="61" t="s">
        <v>823</v>
      </c>
      <c r="D68" s="61" t="s">
        <v>62</v>
      </c>
      <c r="E68" s="70">
        <f>_xlfn.XLOOKUP(B68,Sheet!$B$2:$B$317,Sheet!$H$2:$H$317,,0)</f>
        <v>3717</v>
      </c>
      <c r="F68" s="70">
        <f>_xlfn.XLOOKUP(B68,Sheet!$B$2:$B$317,Sheet!$I$2:$I$317,,0)</f>
        <v>5057</v>
      </c>
      <c r="G68" s="68">
        <f t="shared" si="0"/>
        <v>-1340</v>
      </c>
      <c r="H68" s="66">
        <f t="shared" si="1"/>
        <v>-26.497923670160173</v>
      </c>
      <c r="I68" s="67" t="str">
        <f t="shared" si="2"/>
        <v>Sử dụng Tiết kiệm điện</v>
      </c>
    </row>
    <row r="69" spans="1:9" x14ac:dyDescent="0.25">
      <c r="A69" s="61">
        <v>64</v>
      </c>
      <c r="B69" s="61" t="s">
        <v>482</v>
      </c>
      <c r="C69" s="61" t="s">
        <v>823</v>
      </c>
      <c r="D69" s="61" t="s">
        <v>97</v>
      </c>
      <c r="E69" s="70">
        <f>_xlfn.XLOOKUP(B69,Sheet!$B$2:$B$317,Sheet!$H$2:$H$317,,0)</f>
        <v>3838</v>
      </c>
      <c r="F69" s="70">
        <f>_xlfn.XLOOKUP(B69,Sheet!$B$2:$B$317,Sheet!$I$2:$I$317,,0)</f>
        <v>447</v>
      </c>
      <c r="G69" s="68">
        <f t="shared" si="0"/>
        <v>3391</v>
      </c>
      <c r="H69" s="66">
        <f t="shared" si="1"/>
        <v>758.61297539149882</v>
      </c>
      <c r="I69" s="67" t="str">
        <f t="shared" si="2"/>
        <v>0</v>
      </c>
    </row>
    <row r="70" spans="1:9" x14ac:dyDescent="0.25">
      <c r="A70" s="61">
        <v>65</v>
      </c>
      <c r="B70" s="61" t="s">
        <v>500</v>
      </c>
      <c r="C70" s="61" t="s">
        <v>823</v>
      </c>
      <c r="D70" s="61" t="s">
        <v>501</v>
      </c>
      <c r="E70" s="70">
        <f>_xlfn.XLOOKUP(B70,Sheet!$B$2:$B$317,Sheet!$H$2:$H$317,,0)</f>
        <v>863</v>
      </c>
      <c r="F70" s="70">
        <f>_xlfn.XLOOKUP(B70,Sheet!$B$2:$B$317,Sheet!$I$2:$I$317,,0)</f>
        <v>211</v>
      </c>
      <c r="G70" s="68">
        <f t="shared" ref="G70:G133" si="4">+E70-F70</f>
        <v>652</v>
      </c>
      <c r="H70" s="66">
        <f t="shared" ref="H70:H133" si="5">+G70/F70*100</f>
        <v>309.00473933649289</v>
      </c>
      <c r="I70" s="67" t="str">
        <f t="shared" si="2"/>
        <v>0</v>
      </c>
    </row>
    <row r="71" spans="1:9" x14ac:dyDescent="0.25">
      <c r="A71" s="61">
        <v>66</v>
      </c>
      <c r="B71" s="61" t="s">
        <v>532</v>
      </c>
      <c r="C71" s="61" t="s">
        <v>823</v>
      </c>
      <c r="D71" s="61" t="s">
        <v>97</v>
      </c>
      <c r="E71" s="70">
        <f>_xlfn.XLOOKUP(B71,Sheet!$B$2:$B$317,Sheet!$H$2:$H$317,,0)</f>
        <v>2012</v>
      </c>
      <c r="F71" s="70">
        <f>_xlfn.XLOOKUP(B71,Sheet!$B$2:$B$317,Sheet!$I$2:$I$317,,0)</f>
        <v>1562</v>
      </c>
      <c r="G71" s="68">
        <f t="shared" si="4"/>
        <v>450</v>
      </c>
      <c r="H71" s="66">
        <f t="shared" si="5"/>
        <v>28.809218950064018</v>
      </c>
      <c r="I71" s="67" t="str">
        <f t="shared" si="2"/>
        <v>0</v>
      </c>
    </row>
    <row r="72" spans="1:9" x14ac:dyDescent="0.25">
      <c r="A72" s="61">
        <v>67</v>
      </c>
      <c r="B72" s="61" t="s">
        <v>32</v>
      </c>
      <c r="C72" s="61" t="s">
        <v>823</v>
      </c>
      <c r="D72" s="61" t="s">
        <v>34</v>
      </c>
      <c r="E72" s="70">
        <f>_xlfn.XLOOKUP(B72,Sheet!$B$2:$B$317,Sheet!$H$2:$H$317,,0)</f>
        <v>799</v>
      </c>
      <c r="F72" s="70">
        <f>_xlfn.XLOOKUP(B72,Sheet!$B$2:$B$317,Sheet!$I$2:$I$317,,0)</f>
        <v>893</v>
      </c>
      <c r="G72" s="68">
        <f t="shared" si="4"/>
        <v>-94</v>
      </c>
      <c r="H72" s="66">
        <f t="shared" si="5"/>
        <v>-10.526315789473683</v>
      </c>
      <c r="I72" s="67" t="str">
        <f t="shared" si="2"/>
        <v>Sử dụng Tiết kiệm điện</v>
      </c>
    </row>
    <row r="73" spans="1:9" x14ac:dyDescent="0.25">
      <c r="A73" s="61">
        <v>68</v>
      </c>
      <c r="B73" s="61" t="s">
        <v>359</v>
      </c>
      <c r="C73" s="61" t="s">
        <v>823</v>
      </c>
      <c r="D73" s="61" t="s">
        <v>360</v>
      </c>
      <c r="E73" s="70">
        <f>_xlfn.XLOOKUP(B73,Sheet!$B$2:$B$317,Sheet!$H$2:$H$317,,0)</f>
        <v>2773</v>
      </c>
      <c r="F73" s="70">
        <f>_xlfn.XLOOKUP(B73,Sheet!$B$2:$B$317,Sheet!$I$2:$I$317,,0)</f>
        <v>3228</v>
      </c>
      <c r="G73" s="68">
        <f t="shared" si="4"/>
        <v>-455</v>
      </c>
      <c r="H73" s="66">
        <f t="shared" si="5"/>
        <v>-14.09541511771995</v>
      </c>
      <c r="I73" s="67" t="str">
        <f t="shared" si="2"/>
        <v>Sử dụng Tiết kiệm điện</v>
      </c>
    </row>
    <row r="74" spans="1:9" x14ac:dyDescent="0.25">
      <c r="A74" s="61">
        <v>69</v>
      </c>
      <c r="B74" s="61" t="s">
        <v>534</v>
      </c>
      <c r="C74" s="61" t="s">
        <v>535</v>
      </c>
      <c r="D74" s="61" t="s">
        <v>360</v>
      </c>
      <c r="E74" s="70">
        <f>_xlfn.XLOOKUP(B74,Sheet!$B$2:$B$317,Sheet!$H$2:$H$317,,0)</f>
        <v>220</v>
      </c>
      <c r="F74" s="70">
        <f>_xlfn.XLOOKUP(B74,Sheet!$B$2:$B$317,Sheet!$I$2:$I$317,,0)</f>
        <v>291</v>
      </c>
      <c r="G74" s="68">
        <f t="shared" si="4"/>
        <v>-71</v>
      </c>
      <c r="H74" s="66">
        <f t="shared" si="5"/>
        <v>-24.398625429553263</v>
      </c>
      <c r="I74" s="67" t="str">
        <f t="shared" si="2"/>
        <v>Sử dụng Tiết kiệm điện</v>
      </c>
    </row>
    <row r="75" spans="1:9" x14ac:dyDescent="0.25">
      <c r="A75" s="61">
        <v>70</v>
      </c>
      <c r="B75" s="61" t="s">
        <v>95</v>
      </c>
      <c r="C75" s="61" t="s">
        <v>96</v>
      </c>
      <c r="D75" s="61" t="s">
        <v>97</v>
      </c>
      <c r="E75" s="70">
        <f>_xlfn.XLOOKUP(B75,Sheet!$B$2:$B$317,Sheet!$H$2:$H$317,,0)</f>
        <v>440</v>
      </c>
      <c r="F75" s="70">
        <f>_xlfn.XLOOKUP(B75,Sheet!$B$2:$B$317,Sheet!$I$2:$I$317,,0)</f>
        <v>451</v>
      </c>
      <c r="G75" s="68">
        <f t="shared" si="4"/>
        <v>-11</v>
      </c>
      <c r="H75" s="66">
        <f t="shared" si="5"/>
        <v>-2.4390243902439024</v>
      </c>
      <c r="I75" s="67" t="str">
        <f t="shared" si="2"/>
        <v>Sử dụng Tiết kiệm điện</v>
      </c>
    </row>
    <row r="76" spans="1:9" x14ac:dyDescent="0.25">
      <c r="A76" s="61">
        <v>71</v>
      </c>
      <c r="B76" s="61" t="s">
        <v>487</v>
      </c>
      <c r="C76" s="61" t="s">
        <v>488</v>
      </c>
      <c r="D76" s="61" t="s">
        <v>97</v>
      </c>
      <c r="E76" s="70">
        <f>_xlfn.XLOOKUP(B76,Sheet!$B$2:$B$317,Sheet!$H$2:$H$317,,0)</f>
        <v>418</v>
      </c>
      <c r="F76" s="70">
        <f>_xlfn.XLOOKUP(B76,Sheet!$B$2:$B$317,Sheet!$I$2:$I$317,,0)</f>
        <v>402</v>
      </c>
      <c r="G76" s="68">
        <f t="shared" si="4"/>
        <v>16</v>
      </c>
      <c r="H76" s="66">
        <f t="shared" si="5"/>
        <v>3.9800995024875623</v>
      </c>
      <c r="I76" s="67" t="str">
        <f t="shared" si="2"/>
        <v>0</v>
      </c>
    </row>
    <row r="77" spans="1:9" x14ac:dyDescent="0.25">
      <c r="A77" s="61">
        <v>72</v>
      </c>
      <c r="B77" s="61" t="s">
        <v>441</v>
      </c>
      <c r="C77" s="61" t="s">
        <v>442</v>
      </c>
      <c r="D77" s="61" t="s">
        <v>440</v>
      </c>
      <c r="E77" s="70">
        <f>_xlfn.XLOOKUP(B77,Sheet!$B$2:$B$317,Sheet!$H$2:$H$317,,0)</f>
        <v>80</v>
      </c>
      <c r="F77" s="70">
        <f>_xlfn.XLOOKUP(B77,Sheet!$B$2:$B$317,Sheet!$I$2:$I$317,,0)</f>
        <v>130</v>
      </c>
      <c r="G77" s="68">
        <f t="shared" si="4"/>
        <v>-50</v>
      </c>
      <c r="H77" s="66">
        <f t="shared" si="5"/>
        <v>-38.461538461538467</v>
      </c>
      <c r="I77" s="67" t="str">
        <f t="shared" si="2"/>
        <v>Sử dụng Tiết kiệm điện</v>
      </c>
    </row>
    <row r="78" spans="1:9" x14ac:dyDescent="0.25">
      <c r="A78" s="61">
        <v>73</v>
      </c>
      <c r="B78" s="61" t="s">
        <v>696</v>
      </c>
      <c r="C78" s="61" t="s">
        <v>697</v>
      </c>
      <c r="D78" s="61" t="s">
        <v>383</v>
      </c>
      <c r="E78" s="70">
        <f>_xlfn.XLOOKUP(B78,Sheet!$B$2:$B$317,Sheet!$H$2:$H$317,,0)</f>
        <v>4884</v>
      </c>
      <c r="F78" s="70">
        <f>_xlfn.XLOOKUP(B78,Sheet!$B$2:$B$317,Sheet!$I$2:$I$317,,0)</f>
        <v>3909</v>
      </c>
      <c r="G78" s="68">
        <f t="shared" si="4"/>
        <v>975</v>
      </c>
      <c r="H78" s="66">
        <f t="shared" si="5"/>
        <v>24.942440521872602</v>
      </c>
      <c r="I78" s="67" t="str">
        <f t="shared" si="2"/>
        <v>0</v>
      </c>
    </row>
    <row r="79" spans="1:9" x14ac:dyDescent="0.25">
      <c r="A79" s="61">
        <v>74</v>
      </c>
      <c r="B79" s="61" t="s">
        <v>401</v>
      </c>
      <c r="C79" s="61" t="s">
        <v>402</v>
      </c>
      <c r="D79" s="61" t="s">
        <v>403</v>
      </c>
      <c r="E79" s="70">
        <f>_xlfn.XLOOKUP(B79,Sheet!$B$2:$B$317,Sheet!$H$2:$H$317,,0)</f>
        <v>6676</v>
      </c>
      <c r="F79" s="70">
        <f>_xlfn.XLOOKUP(B79,Sheet!$B$2:$B$317,Sheet!$I$2:$I$317,,0)</f>
        <v>4338</v>
      </c>
      <c r="G79" s="68">
        <f t="shared" si="4"/>
        <v>2338</v>
      </c>
      <c r="H79" s="66">
        <f t="shared" si="5"/>
        <v>53.895804518211158</v>
      </c>
      <c r="I79" s="67" t="str">
        <f t="shared" si="2"/>
        <v>0</v>
      </c>
    </row>
    <row r="80" spans="1:9" x14ac:dyDescent="0.25">
      <c r="A80" s="61">
        <v>75</v>
      </c>
      <c r="B80" s="61" t="s">
        <v>639</v>
      </c>
      <c r="C80" s="61" t="s">
        <v>640</v>
      </c>
      <c r="D80" s="61" t="s">
        <v>638</v>
      </c>
      <c r="E80" s="70">
        <f>_xlfn.XLOOKUP(B80,Sheet!$B$2:$B$317,Sheet!$H$2:$H$317,,0)</f>
        <v>207</v>
      </c>
      <c r="F80" s="70">
        <f>_xlfn.XLOOKUP(B80,Sheet!$B$2:$B$317,Sheet!$I$2:$I$317,,0)</f>
        <v>185</v>
      </c>
      <c r="G80" s="68">
        <f t="shared" si="4"/>
        <v>22</v>
      </c>
      <c r="H80" s="66">
        <f t="shared" si="5"/>
        <v>11.891891891891893</v>
      </c>
      <c r="I80" s="67" t="str">
        <f t="shared" si="2"/>
        <v>0</v>
      </c>
    </row>
    <row r="81" spans="1:9" x14ac:dyDescent="0.25">
      <c r="A81" s="61">
        <v>76</v>
      </c>
      <c r="B81" s="61" t="s">
        <v>389</v>
      </c>
      <c r="C81" s="61" t="s">
        <v>390</v>
      </c>
      <c r="D81" s="61" t="s">
        <v>380</v>
      </c>
      <c r="E81" s="70">
        <f>_xlfn.XLOOKUP(B81,Sheet!$B$2:$B$317,Sheet!$H$2:$H$317,,0)</f>
        <v>240</v>
      </c>
      <c r="F81" s="70">
        <f>_xlfn.XLOOKUP(B81,Sheet!$B$2:$B$317,Sheet!$I$2:$I$317,,0)</f>
        <v>190</v>
      </c>
      <c r="G81" s="68">
        <f t="shared" si="4"/>
        <v>50</v>
      </c>
      <c r="H81" s="66">
        <f t="shared" si="5"/>
        <v>26.315789473684209</v>
      </c>
      <c r="I81" s="67" t="str">
        <f t="shared" si="2"/>
        <v>0</v>
      </c>
    </row>
    <row r="82" spans="1:9" x14ac:dyDescent="0.25">
      <c r="A82" s="61">
        <v>77</v>
      </c>
      <c r="B82" s="61" t="s">
        <v>627</v>
      </c>
      <c r="C82" s="61" t="s">
        <v>628</v>
      </c>
      <c r="D82" s="61" t="s">
        <v>120</v>
      </c>
      <c r="E82" s="70">
        <f>_xlfn.XLOOKUP(B82,Sheet!$B$2:$B$317,Sheet!$H$2:$H$317,,0)</f>
        <v>234</v>
      </c>
      <c r="F82" s="70">
        <f>_xlfn.XLOOKUP(B82,Sheet!$B$2:$B$317,Sheet!$I$2:$I$317,,0)</f>
        <v>129</v>
      </c>
      <c r="G82" s="68">
        <f t="shared" si="4"/>
        <v>105</v>
      </c>
      <c r="H82" s="66">
        <f t="shared" si="5"/>
        <v>81.395348837209298</v>
      </c>
      <c r="I82" s="67" t="str">
        <f t="shared" si="2"/>
        <v>0</v>
      </c>
    </row>
    <row r="83" spans="1:9" x14ac:dyDescent="0.25">
      <c r="A83" s="61">
        <v>78</v>
      </c>
      <c r="B83" s="61" t="s">
        <v>336</v>
      </c>
      <c r="C83" s="61" t="s">
        <v>337</v>
      </c>
      <c r="D83" s="61" t="s">
        <v>333</v>
      </c>
      <c r="E83" s="70">
        <f>_xlfn.XLOOKUP(B83,Sheet!$B$2:$B$317,Sheet!$H$2:$H$317,,0)</f>
        <v>201</v>
      </c>
      <c r="F83" s="70">
        <f>_xlfn.XLOOKUP(B83,Sheet!$B$2:$B$317,Sheet!$I$2:$I$317,,0)</f>
        <v>194</v>
      </c>
      <c r="G83" s="68">
        <f t="shared" si="4"/>
        <v>7</v>
      </c>
      <c r="H83" s="66">
        <f t="shared" si="5"/>
        <v>3.608247422680412</v>
      </c>
      <c r="I83" s="67" t="str">
        <f t="shared" si="2"/>
        <v>0</v>
      </c>
    </row>
    <row r="84" spans="1:9" x14ac:dyDescent="0.25">
      <c r="A84" s="61">
        <v>79</v>
      </c>
      <c r="B84" s="61" t="s">
        <v>507</v>
      </c>
      <c r="C84" s="61" t="s">
        <v>508</v>
      </c>
      <c r="D84" s="61" t="s">
        <v>509</v>
      </c>
      <c r="E84" s="70">
        <f>_xlfn.XLOOKUP(B84,Sheet!$B$2:$B$317,Sheet!$H$2:$H$317,,0)</f>
        <v>274</v>
      </c>
      <c r="F84" s="70">
        <f>_xlfn.XLOOKUP(B84,Sheet!$B$2:$B$317,Sheet!$I$2:$I$317,,0)</f>
        <v>171</v>
      </c>
      <c r="G84" s="68">
        <f t="shared" si="4"/>
        <v>103</v>
      </c>
      <c r="H84" s="66">
        <f t="shared" si="5"/>
        <v>60.23391812865497</v>
      </c>
      <c r="I84" s="67" t="str">
        <f t="shared" si="2"/>
        <v>0</v>
      </c>
    </row>
    <row r="85" spans="1:9" x14ac:dyDescent="0.25">
      <c r="A85" s="61">
        <v>80</v>
      </c>
      <c r="B85" s="61" t="s">
        <v>417</v>
      </c>
      <c r="C85" s="61" t="s">
        <v>418</v>
      </c>
      <c r="D85" s="61" t="s">
        <v>419</v>
      </c>
      <c r="E85" s="70">
        <f>_xlfn.XLOOKUP(B85,Sheet!$B$2:$B$317,Sheet!$H$2:$H$317,,0)</f>
        <v>140</v>
      </c>
      <c r="F85" s="70">
        <f>_xlfn.XLOOKUP(B85,Sheet!$B$2:$B$317,Sheet!$I$2:$I$317,,0)</f>
        <v>97</v>
      </c>
      <c r="G85" s="68">
        <f t="shared" si="4"/>
        <v>43</v>
      </c>
      <c r="H85" s="66">
        <f t="shared" si="5"/>
        <v>44.329896907216494</v>
      </c>
      <c r="I85" s="67" t="str">
        <f t="shared" si="2"/>
        <v>0</v>
      </c>
    </row>
    <row r="86" spans="1:9" x14ac:dyDescent="0.25">
      <c r="A86" s="61">
        <v>81</v>
      </c>
      <c r="B86" s="61" t="s">
        <v>476</v>
      </c>
      <c r="C86" s="61" t="s">
        <v>477</v>
      </c>
      <c r="D86" s="61" t="s">
        <v>257</v>
      </c>
      <c r="E86" s="70">
        <f>_xlfn.XLOOKUP(B86,Sheet!$B$2:$B$317,Sheet!$H$2:$H$317,,0)</f>
        <v>267</v>
      </c>
      <c r="F86" s="70">
        <f>_xlfn.XLOOKUP(B86,Sheet!$B$2:$B$317,Sheet!$I$2:$I$317,,0)</f>
        <v>159</v>
      </c>
      <c r="G86" s="68">
        <f t="shared" si="4"/>
        <v>108</v>
      </c>
      <c r="H86" s="66">
        <f t="shared" si="5"/>
        <v>67.924528301886795</v>
      </c>
      <c r="I86" s="67" t="str">
        <f t="shared" si="2"/>
        <v>0</v>
      </c>
    </row>
    <row r="87" spans="1:9" x14ac:dyDescent="0.25">
      <c r="A87" s="61">
        <v>82</v>
      </c>
      <c r="B87" s="61" t="s">
        <v>311</v>
      </c>
      <c r="C87" s="61" t="s">
        <v>312</v>
      </c>
      <c r="D87" s="61" t="s">
        <v>310</v>
      </c>
      <c r="E87" s="70">
        <f>_xlfn.XLOOKUP(B87,Sheet!$B$2:$B$317,Sheet!$H$2:$H$317,,0)</f>
        <v>408</v>
      </c>
      <c r="F87" s="70">
        <f>_xlfn.XLOOKUP(B87,Sheet!$B$2:$B$317,Sheet!$I$2:$I$317,,0)</f>
        <v>251</v>
      </c>
      <c r="G87" s="68">
        <f t="shared" si="4"/>
        <v>157</v>
      </c>
      <c r="H87" s="66">
        <f t="shared" si="5"/>
        <v>62.549800796812747</v>
      </c>
      <c r="I87" s="67" t="str">
        <f t="shared" si="2"/>
        <v>0</v>
      </c>
    </row>
    <row r="88" spans="1:9" x14ac:dyDescent="0.25">
      <c r="A88" s="61">
        <v>83</v>
      </c>
      <c r="B88" s="61" t="s">
        <v>191</v>
      </c>
      <c r="C88" s="61" t="s">
        <v>192</v>
      </c>
      <c r="D88" s="61" t="s">
        <v>188</v>
      </c>
      <c r="E88" s="70">
        <f>_xlfn.XLOOKUP(B88,Sheet!$B$2:$B$317,Sheet!$H$2:$H$317,,0)</f>
        <v>333</v>
      </c>
      <c r="F88" s="70">
        <f>_xlfn.XLOOKUP(B88,Sheet!$B$2:$B$317,Sheet!$I$2:$I$317,,0)</f>
        <v>255</v>
      </c>
      <c r="G88" s="68">
        <f t="shared" si="4"/>
        <v>78</v>
      </c>
      <c r="H88" s="66">
        <f t="shared" si="5"/>
        <v>30.588235294117649</v>
      </c>
      <c r="I88" s="67" t="str">
        <f t="shared" si="2"/>
        <v>0</v>
      </c>
    </row>
    <row r="89" spans="1:9" x14ac:dyDescent="0.25">
      <c r="A89" s="61">
        <v>84</v>
      </c>
      <c r="B89" s="61" t="s">
        <v>681</v>
      </c>
      <c r="C89" s="61" t="s">
        <v>682</v>
      </c>
      <c r="D89" s="61" t="s">
        <v>132</v>
      </c>
      <c r="E89" s="70">
        <f>_xlfn.XLOOKUP(B89,Sheet!$B$2:$B$317,Sheet!$H$2:$H$317,,0)</f>
        <v>200</v>
      </c>
      <c r="F89" s="70">
        <f>_xlfn.XLOOKUP(B89,Sheet!$B$2:$B$317,Sheet!$I$2:$I$317,,0)</f>
        <v>211</v>
      </c>
      <c r="G89" s="68">
        <f t="shared" si="4"/>
        <v>-11</v>
      </c>
      <c r="H89" s="66">
        <f t="shared" si="5"/>
        <v>-5.2132701421800949</v>
      </c>
      <c r="I89" s="67" t="str">
        <f t="shared" si="2"/>
        <v>Sử dụng Tiết kiệm điện</v>
      </c>
    </row>
    <row r="90" spans="1:9" x14ac:dyDescent="0.25">
      <c r="A90" s="61">
        <v>85</v>
      </c>
      <c r="B90" s="61" t="s">
        <v>686</v>
      </c>
      <c r="C90" s="61" t="s">
        <v>687</v>
      </c>
      <c r="D90" s="61" t="s">
        <v>688</v>
      </c>
      <c r="E90" s="70">
        <f>_xlfn.XLOOKUP(B90,Sheet!$B$2:$B$317,Sheet!$H$2:$H$317,,0)</f>
        <v>158</v>
      </c>
      <c r="F90" s="70">
        <f>_xlfn.XLOOKUP(B90,Sheet!$B$2:$B$317,Sheet!$I$2:$I$317,,0)</f>
        <v>137</v>
      </c>
      <c r="G90" s="68">
        <f t="shared" si="4"/>
        <v>21</v>
      </c>
      <c r="H90" s="66">
        <f t="shared" si="5"/>
        <v>15.328467153284672</v>
      </c>
      <c r="I90" s="67" t="str">
        <f t="shared" si="2"/>
        <v>0</v>
      </c>
    </row>
    <row r="91" spans="1:9" x14ac:dyDescent="0.25">
      <c r="A91" s="61">
        <v>86</v>
      </c>
      <c r="B91" s="61" t="s">
        <v>609</v>
      </c>
      <c r="C91" s="61" t="s">
        <v>610</v>
      </c>
      <c r="D91" s="61" t="s">
        <v>607</v>
      </c>
      <c r="E91" s="70">
        <f>_xlfn.XLOOKUP(B91,Sheet!$B$2:$B$317,Sheet!$H$2:$H$317,,0)</f>
        <v>324</v>
      </c>
      <c r="F91" s="70">
        <f>_xlfn.XLOOKUP(B91,Sheet!$B$2:$B$317,Sheet!$I$2:$I$317,,0)</f>
        <v>188</v>
      </c>
      <c r="G91" s="68">
        <f t="shared" si="4"/>
        <v>136</v>
      </c>
      <c r="H91" s="66">
        <f t="shared" si="5"/>
        <v>72.340425531914903</v>
      </c>
      <c r="I91" s="67" t="str">
        <f t="shared" si="2"/>
        <v>0</v>
      </c>
    </row>
    <row r="92" spans="1:9" x14ac:dyDescent="0.25">
      <c r="A92" s="61">
        <v>87</v>
      </c>
      <c r="B92" s="61" t="s">
        <v>545</v>
      </c>
      <c r="C92" s="61" t="s">
        <v>546</v>
      </c>
      <c r="D92" s="61" t="s">
        <v>540</v>
      </c>
      <c r="E92" s="70">
        <f>_xlfn.XLOOKUP(B92,Sheet!$B$2:$B$317,Sheet!$H$2:$H$317,,0)</f>
        <v>232</v>
      </c>
      <c r="F92" s="70">
        <f>_xlfn.XLOOKUP(B92,Sheet!$B$2:$B$317,Sheet!$I$2:$I$317,,0)</f>
        <v>166</v>
      </c>
      <c r="G92" s="68">
        <f t="shared" si="4"/>
        <v>66</v>
      </c>
      <c r="H92" s="66">
        <f t="shared" si="5"/>
        <v>39.75903614457831</v>
      </c>
      <c r="I92" s="67" t="str">
        <f t="shared" si="2"/>
        <v>0</v>
      </c>
    </row>
    <row r="93" spans="1:9" x14ac:dyDescent="0.25">
      <c r="A93" s="61">
        <v>88</v>
      </c>
      <c r="B93" s="61" t="s">
        <v>667</v>
      </c>
      <c r="C93" s="61" t="s">
        <v>668</v>
      </c>
      <c r="D93" s="61" t="s">
        <v>660</v>
      </c>
      <c r="E93" s="70">
        <f>_xlfn.XLOOKUP(B93,Sheet!$B$2:$B$317,Sheet!$H$2:$H$317,,0)</f>
        <v>123</v>
      </c>
      <c r="F93" s="70">
        <f>_xlfn.XLOOKUP(B93,Sheet!$B$2:$B$317,Sheet!$I$2:$I$317,,0)</f>
        <v>98</v>
      </c>
      <c r="G93" s="68">
        <f t="shared" si="4"/>
        <v>25</v>
      </c>
      <c r="H93" s="66">
        <f t="shared" si="5"/>
        <v>25.510204081632654</v>
      </c>
      <c r="I93" s="67" t="str">
        <f t="shared" si="2"/>
        <v>0</v>
      </c>
    </row>
    <row r="94" spans="1:9" x14ac:dyDescent="0.25">
      <c r="A94" s="61">
        <v>89</v>
      </c>
      <c r="B94" s="61" t="s">
        <v>284</v>
      </c>
      <c r="C94" s="61" t="s">
        <v>285</v>
      </c>
      <c r="D94" s="61" t="s">
        <v>279</v>
      </c>
      <c r="E94" s="70">
        <f>_xlfn.XLOOKUP(B94,Sheet!$B$2:$B$317,Sheet!$H$2:$H$317,,0)</f>
        <v>165</v>
      </c>
      <c r="F94" s="70">
        <f>_xlfn.XLOOKUP(B94,Sheet!$B$2:$B$317,Sheet!$I$2:$I$317,,0)</f>
        <v>132</v>
      </c>
      <c r="G94" s="68">
        <f t="shared" si="4"/>
        <v>33</v>
      </c>
      <c r="H94" s="66">
        <f t="shared" si="5"/>
        <v>25</v>
      </c>
      <c r="I94" s="67" t="str">
        <f t="shared" si="2"/>
        <v>0</v>
      </c>
    </row>
    <row r="95" spans="1:9" x14ac:dyDescent="0.25">
      <c r="A95" s="61">
        <v>90</v>
      </c>
      <c r="B95" s="61" t="s">
        <v>451</v>
      </c>
      <c r="C95" s="61" t="s">
        <v>452</v>
      </c>
      <c r="D95" s="61" t="s">
        <v>453</v>
      </c>
      <c r="E95" s="70">
        <f>_xlfn.XLOOKUP(B95,Sheet!$B$2:$B$317,Sheet!$H$2:$H$317,,0)</f>
        <v>158</v>
      </c>
      <c r="F95" s="70">
        <f>_xlfn.XLOOKUP(B95,Sheet!$B$2:$B$317,Sheet!$I$2:$I$317,,0)</f>
        <v>136</v>
      </c>
      <c r="G95" s="68">
        <f t="shared" si="4"/>
        <v>22</v>
      </c>
      <c r="H95" s="66">
        <f t="shared" si="5"/>
        <v>16.176470588235293</v>
      </c>
      <c r="I95" s="67" t="str">
        <f t="shared" si="2"/>
        <v>0</v>
      </c>
    </row>
    <row r="96" spans="1:9" x14ac:dyDescent="0.25">
      <c r="A96" s="61">
        <v>91</v>
      </c>
      <c r="B96" s="61" t="s">
        <v>299</v>
      </c>
      <c r="C96" s="61" t="s">
        <v>300</v>
      </c>
      <c r="D96" s="61" t="s">
        <v>301</v>
      </c>
      <c r="E96" s="70">
        <f>_xlfn.XLOOKUP(B96,Sheet!$B$2:$B$317,Sheet!$H$2:$H$317,,0)</f>
        <v>148</v>
      </c>
      <c r="F96" s="70">
        <f>_xlfn.XLOOKUP(B96,Sheet!$B$2:$B$317,Sheet!$I$2:$I$317,,0)</f>
        <v>120</v>
      </c>
      <c r="G96" s="68">
        <f t="shared" si="4"/>
        <v>28</v>
      </c>
      <c r="H96" s="66">
        <f t="shared" si="5"/>
        <v>23.333333333333332</v>
      </c>
      <c r="I96" s="67" t="str">
        <f t="shared" si="2"/>
        <v>0</v>
      </c>
    </row>
    <row r="97" spans="1:9" x14ac:dyDescent="0.25">
      <c r="A97" s="61">
        <v>92</v>
      </c>
      <c r="B97" s="61" t="s">
        <v>761</v>
      </c>
      <c r="C97" s="61" t="s">
        <v>762</v>
      </c>
      <c r="D97" s="61" t="s">
        <v>380</v>
      </c>
      <c r="E97" s="70">
        <f>_xlfn.XLOOKUP(B97,Sheet!$B$2:$B$317,Sheet!$H$2:$H$317,,0)</f>
        <v>4659</v>
      </c>
      <c r="F97" s="70">
        <f>_xlfn.XLOOKUP(B97,Sheet!$B$2:$B$317,Sheet!$I$2:$I$317,,0)</f>
        <v>4034</v>
      </c>
      <c r="G97" s="68">
        <f t="shared" si="4"/>
        <v>625</v>
      </c>
      <c r="H97" s="66">
        <f t="shared" si="5"/>
        <v>15.493306891422906</v>
      </c>
      <c r="I97" s="67" t="str">
        <f t="shared" si="2"/>
        <v>0</v>
      </c>
    </row>
    <row r="98" spans="1:9" x14ac:dyDescent="0.25">
      <c r="A98" s="61">
        <v>93</v>
      </c>
      <c r="B98" s="61" t="s">
        <v>755</v>
      </c>
      <c r="C98" s="61" t="s">
        <v>756</v>
      </c>
      <c r="D98" s="61" t="s">
        <v>757</v>
      </c>
      <c r="E98" s="70">
        <f>_xlfn.XLOOKUP(B98,Sheet!$B$2:$B$317,Sheet!$H$2:$H$317,,0)</f>
        <v>16483</v>
      </c>
      <c r="F98" s="70">
        <f>_xlfn.XLOOKUP(B98,Sheet!$B$2:$B$317,Sheet!$I$2:$I$317,,0)</f>
        <v>11921</v>
      </c>
      <c r="G98" s="68">
        <f t="shared" si="4"/>
        <v>4562</v>
      </c>
      <c r="H98" s="66">
        <f t="shared" si="5"/>
        <v>38.268601627380257</v>
      </c>
      <c r="I98" s="67" t="str">
        <f t="shared" ref="I98:I158" si="6">+IF(H98&lt;=0,"Sử dụng Tiết kiệm điện",IF(H98&gt;0,"0"))</f>
        <v>0</v>
      </c>
    </row>
    <row r="99" spans="1:9" x14ac:dyDescent="0.25">
      <c r="A99" s="61">
        <v>94</v>
      </c>
      <c r="B99" s="61" t="s">
        <v>398</v>
      </c>
      <c r="C99" s="61" t="s">
        <v>372</v>
      </c>
      <c r="D99" s="61" t="s">
        <v>399</v>
      </c>
      <c r="E99" s="70">
        <f>_xlfn.XLOOKUP(B99,Sheet!$B$2:$B$317,Sheet!$H$2:$H$317,,0)</f>
        <v>423</v>
      </c>
      <c r="F99" s="70">
        <f>_xlfn.XLOOKUP(B99,Sheet!$B$2:$B$317,Sheet!$I$2:$I$317,,0)</f>
        <v>232</v>
      </c>
      <c r="G99" s="68">
        <f t="shared" si="4"/>
        <v>191</v>
      </c>
      <c r="H99" s="66">
        <f t="shared" si="5"/>
        <v>82.327586206896555</v>
      </c>
      <c r="I99" s="67" t="str">
        <f t="shared" si="6"/>
        <v>0</v>
      </c>
    </row>
    <row r="100" spans="1:9" x14ac:dyDescent="0.25">
      <c r="A100" s="61">
        <v>95</v>
      </c>
      <c r="B100" s="61" t="s">
        <v>371</v>
      </c>
      <c r="C100" s="61" t="s">
        <v>372</v>
      </c>
      <c r="D100" s="61" t="s">
        <v>373</v>
      </c>
      <c r="E100" s="70">
        <f>_xlfn.XLOOKUP(B100,Sheet!$B$2:$B$317,Sheet!$H$2:$H$317,,0)</f>
        <v>117</v>
      </c>
      <c r="F100" s="70">
        <f>_xlfn.XLOOKUP(B100,Sheet!$B$2:$B$317,Sheet!$I$2:$I$317,,0)</f>
        <v>79</v>
      </c>
      <c r="G100" s="68">
        <f t="shared" si="4"/>
        <v>38</v>
      </c>
      <c r="H100" s="66">
        <f t="shared" si="5"/>
        <v>48.101265822784811</v>
      </c>
      <c r="I100" s="67" t="str">
        <f t="shared" si="6"/>
        <v>0</v>
      </c>
    </row>
    <row r="101" spans="1:9" x14ac:dyDescent="0.25">
      <c r="A101" s="61">
        <v>96</v>
      </c>
      <c r="B101" s="61" t="s">
        <v>758</v>
      </c>
      <c r="C101" s="61" t="s">
        <v>759</v>
      </c>
      <c r="D101" s="61" t="s">
        <v>760</v>
      </c>
      <c r="E101" s="70">
        <f>_xlfn.XLOOKUP(B101,Sheet!$B$2:$B$317,Sheet!$H$2:$H$317,,0)</f>
        <v>39803</v>
      </c>
      <c r="F101" s="70">
        <f>_xlfn.XLOOKUP(B101,Sheet!$B$2:$B$317,Sheet!$I$2:$I$317,,0)</f>
        <v>28583</v>
      </c>
      <c r="G101" s="68">
        <f t="shared" si="4"/>
        <v>11220</v>
      </c>
      <c r="H101" s="66">
        <f t="shared" si="5"/>
        <v>39.254102088654093</v>
      </c>
      <c r="I101" s="67" t="str">
        <f t="shared" si="6"/>
        <v>0</v>
      </c>
    </row>
    <row r="102" spans="1:9" x14ac:dyDescent="0.25">
      <c r="A102" s="61">
        <v>97</v>
      </c>
      <c r="B102" s="61" t="s">
        <v>729</v>
      </c>
      <c r="C102" s="61" t="s">
        <v>730</v>
      </c>
      <c r="D102" s="61" t="s">
        <v>731</v>
      </c>
      <c r="E102" s="70">
        <f>_xlfn.XLOOKUP(B102,Sheet!$B$2:$B$317,Sheet!$H$2:$H$317,,0)</f>
        <v>54</v>
      </c>
      <c r="F102" s="70">
        <f>_xlfn.XLOOKUP(B102,Sheet!$B$2:$B$317,Sheet!$I$2:$I$317,,0)</f>
        <v>92</v>
      </c>
      <c r="G102" s="68">
        <f t="shared" si="4"/>
        <v>-38</v>
      </c>
      <c r="H102" s="66">
        <f t="shared" si="5"/>
        <v>-41.304347826086953</v>
      </c>
      <c r="I102" s="67" t="str">
        <f>+IF(H102&lt;=0,"Sử dụng Tiết kiệm điện",IF(H102&gt;0,"0"))</f>
        <v>Sử dụng Tiết kiệm điện</v>
      </c>
    </row>
    <row r="103" spans="1:9" x14ac:dyDescent="0.25">
      <c r="A103" s="61">
        <v>98</v>
      </c>
      <c r="B103" s="61" t="s">
        <v>567</v>
      </c>
      <c r="C103" s="61" t="s">
        <v>568</v>
      </c>
      <c r="D103" s="61" t="s">
        <v>569</v>
      </c>
      <c r="E103" s="70">
        <f>_xlfn.XLOOKUP(B103,Sheet!$B$2:$B$317,Sheet!$H$2:$H$317,,0)</f>
        <v>1026</v>
      </c>
      <c r="F103" s="70">
        <f>_xlfn.XLOOKUP(B103,Sheet!$B$2:$B$317,Sheet!$I$2:$I$317,,0)</f>
        <v>876</v>
      </c>
      <c r="G103" s="68">
        <f t="shared" si="4"/>
        <v>150</v>
      </c>
      <c r="H103" s="66">
        <f t="shared" si="5"/>
        <v>17.123287671232877</v>
      </c>
      <c r="I103" s="67" t="str">
        <f>+IF(H103&lt;=0,"Sử dụng Tiết kiệm điện",IF(H103&gt;0,"0"))</f>
        <v>0</v>
      </c>
    </row>
    <row r="104" spans="1:9" x14ac:dyDescent="0.25">
      <c r="A104" s="61">
        <v>99</v>
      </c>
      <c r="B104" s="61" t="s">
        <v>368</v>
      </c>
      <c r="C104" s="61" t="s">
        <v>369</v>
      </c>
      <c r="D104" s="61" t="s">
        <v>370</v>
      </c>
      <c r="E104" s="70">
        <f>_xlfn.XLOOKUP(B104,Sheet!$B$2:$B$317,Sheet!$H$2:$H$317,,0)</f>
        <v>300</v>
      </c>
      <c r="F104" s="70">
        <f>_xlfn.XLOOKUP(B104,Sheet!$B$2:$B$317,Sheet!$I$2:$I$317,,0)</f>
        <v>119</v>
      </c>
      <c r="G104" s="68">
        <f t="shared" si="4"/>
        <v>181</v>
      </c>
      <c r="H104" s="66">
        <f t="shared" si="5"/>
        <v>152.10084033613444</v>
      </c>
      <c r="I104" s="67" t="str">
        <f t="shared" si="6"/>
        <v>0</v>
      </c>
    </row>
    <row r="105" spans="1:9" x14ac:dyDescent="0.25">
      <c r="A105" s="61">
        <v>100</v>
      </c>
      <c r="B105" s="61" t="s">
        <v>701</v>
      </c>
      <c r="C105" s="61" t="s">
        <v>369</v>
      </c>
      <c r="D105" s="61" t="s">
        <v>370</v>
      </c>
      <c r="E105" s="70">
        <f>_xlfn.XLOOKUP(B105,Sheet!$B$2:$B$317,Sheet!$H$2:$H$317,,0)</f>
        <v>11830</v>
      </c>
      <c r="F105" s="70">
        <f>_xlfn.XLOOKUP(B105,Sheet!$B$2:$B$317,Sheet!$I$2:$I$317,,0)</f>
        <v>7713</v>
      </c>
      <c r="G105" s="68">
        <f t="shared" si="4"/>
        <v>4117</v>
      </c>
      <c r="H105" s="66">
        <f t="shared" si="5"/>
        <v>53.377414754310905</v>
      </c>
      <c r="I105" s="67" t="str">
        <f t="shared" si="6"/>
        <v>0</v>
      </c>
    </row>
    <row r="106" spans="1:9" x14ac:dyDescent="0.25">
      <c r="A106" s="61">
        <v>101</v>
      </c>
      <c r="B106" s="61" t="s">
        <v>578</v>
      </c>
      <c r="C106" s="61" t="s">
        <v>75</v>
      </c>
      <c r="D106" s="61" t="s">
        <v>59</v>
      </c>
      <c r="E106" s="70">
        <f>_xlfn.XLOOKUP(B106,Sheet!$B$2:$B$317,Sheet!$H$2:$H$317,,0)</f>
        <v>345</v>
      </c>
      <c r="F106" s="70">
        <f>_xlfn.XLOOKUP(B106,Sheet!$B$2:$B$317,Sheet!$I$2:$I$317,,0)</f>
        <v>314</v>
      </c>
      <c r="G106" s="68">
        <f t="shared" si="4"/>
        <v>31</v>
      </c>
      <c r="H106" s="66">
        <f t="shared" si="5"/>
        <v>9.8726114649681538</v>
      </c>
      <c r="I106" s="67" t="str">
        <f t="shared" si="6"/>
        <v>0</v>
      </c>
    </row>
    <row r="107" spans="1:9" x14ac:dyDescent="0.25">
      <c r="A107" s="61">
        <v>102</v>
      </c>
      <c r="B107" s="61" t="s">
        <v>74</v>
      </c>
      <c r="C107" s="61" t="s">
        <v>75</v>
      </c>
      <c r="D107" s="61" t="s">
        <v>76</v>
      </c>
      <c r="E107" s="70">
        <f>_xlfn.XLOOKUP(B107,Sheet!$B$2:$B$317,Sheet!$H$2:$H$317,,0)</f>
        <v>483</v>
      </c>
      <c r="F107" s="70">
        <f>_xlfn.XLOOKUP(B107,Sheet!$B$2:$B$317,Sheet!$I$2:$I$317,,0)</f>
        <v>461</v>
      </c>
      <c r="G107" s="68">
        <f t="shared" si="4"/>
        <v>22</v>
      </c>
      <c r="H107" s="66">
        <f t="shared" si="5"/>
        <v>4.7722342733188716</v>
      </c>
      <c r="I107" s="67" t="str">
        <f t="shared" si="6"/>
        <v>0</v>
      </c>
    </row>
    <row r="108" spans="1:9" x14ac:dyDescent="0.25">
      <c r="A108" s="61">
        <v>103</v>
      </c>
      <c r="B108" s="61" t="s">
        <v>470</v>
      </c>
      <c r="C108" s="61" t="s">
        <v>75</v>
      </c>
      <c r="D108" s="61" t="s">
        <v>471</v>
      </c>
      <c r="E108" s="70">
        <f>_xlfn.XLOOKUP(B108,Sheet!$B$2:$B$317,Sheet!$H$2:$H$317,,0)</f>
        <v>121</v>
      </c>
      <c r="F108" s="70">
        <f>_xlfn.XLOOKUP(B108,Sheet!$B$2:$B$317,Sheet!$I$2:$I$317,,0)</f>
        <v>177</v>
      </c>
      <c r="G108" s="68">
        <f t="shared" si="4"/>
        <v>-56</v>
      </c>
      <c r="H108" s="66">
        <f t="shared" si="5"/>
        <v>-31.638418079096049</v>
      </c>
      <c r="I108" s="67" t="str">
        <f t="shared" si="6"/>
        <v>Sử dụng Tiết kiệm điện</v>
      </c>
    </row>
    <row r="109" spans="1:9" x14ac:dyDescent="0.25">
      <c r="A109" s="61">
        <v>104</v>
      </c>
      <c r="B109" s="61" t="s">
        <v>415</v>
      </c>
      <c r="C109" s="61" t="s">
        <v>75</v>
      </c>
      <c r="D109" s="61" t="s">
        <v>416</v>
      </c>
      <c r="E109" s="70">
        <f>_xlfn.XLOOKUP(B109,Sheet!$B$2:$B$317,Sheet!$H$2:$H$317,,0)</f>
        <v>62</v>
      </c>
      <c r="F109" s="70">
        <f>_xlfn.XLOOKUP(B109,Sheet!$B$2:$B$317,Sheet!$I$2:$I$317,,0)</f>
        <v>167</v>
      </c>
      <c r="G109" s="68">
        <f t="shared" si="4"/>
        <v>-105</v>
      </c>
      <c r="H109" s="66">
        <f t="shared" si="5"/>
        <v>-62.874251497005986</v>
      </c>
      <c r="I109" s="67" t="str">
        <f t="shared" si="6"/>
        <v>Sử dụng Tiết kiệm điện</v>
      </c>
    </row>
    <row r="110" spans="1:9" x14ac:dyDescent="0.25">
      <c r="A110" s="61">
        <v>105</v>
      </c>
      <c r="B110" s="61" t="s">
        <v>71</v>
      </c>
      <c r="C110" s="61" t="s">
        <v>72</v>
      </c>
      <c r="D110" s="61" t="s">
        <v>73</v>
      </c>
      <c r="E110" s="70">
        <f>_xlfn.XLOOKUP(B110,Sheet!$B$2:$B$317,Sheet!$H$2:$H$317,,0)</f>
        <v>440</v>
      </c>
      <c r="F110" s="70">
        <f>_xlfn.XLOOKUP(B110,Sheet!$B$2:$B$317,Sheet!$I$2:$I$317,,0)</f>
        <v>249</v>
      </c>
      <c r="G110" s="68">
        <f t="shared" si="4"/>
        <v>191</v>
      </c>
      <c r="H110" s="66">
        <f t="shared" si="5"/>
        <v>76.706827309236942</v>
      </c>
      <c r="I110" s="67" t="str">
        <f t="shared" si="6"/>
        <v>0</v>
      </c>
    </row>
    <row r="111" spans="1:9" x14ac:dyDescent="0.25">
      <c r="A111" s="61">
        <v>106</v>
      </c>
      <c r="B111" s="61" t="s">
        <v>24</v>
      </c>
      <c r="C111" s="61" t="s">
        <v>25</v>
      </c>
      <c r="D111" s="61" t="s">
        <v>26</v>
      </c>
      <c r="E111" s="70">
        <f>_xlfn.XLOOKUP(B111,Sheet!$B$2:$B$317,Sheet!$H$2:$H$317,,0)</f>
        <v>563</v>
      </c>
      <c r="F111" s="70">
        <f>_xlfn.XLOOKUP(B111,Sheet!$B$2:$B$317,Sheet!$I$2:$I$317,,0)</f>
        <v>322</v>
      </c>
      <c r="G111" s="68">
        <f t="shared" si="4"/>
        <v>241</v>
      </c>
      <c r="H111" s="66">
        <f t="shared" si="5"/>
        <v>74.844720496894411</v>
      </c>
      <c r="I111" s="67" t="str">
        <f t="shared" si="6"/>
        <v>0</v>
      </c>
    </row>
    <row r="112" spans="1:9" x14ac:dyDescent="0.25">
      <c r="A112" s="61">
        <v>107</v>
      </c>
      <c r="B112" s="61" t="s">
        <v>68</v>
      </c>
      <c r="C112" s="61" t="s">
        <v>69</v>
      </c>
      <c r="D112" s="61" t="s">
        <v>70</v>
      </c>
      <c r="E112" s="70">
        <f>_xlfn.XLOOKUP(B112,Sheet!$B$2:$B$317,Sheet!$H$2:$H$317,,0)</f>
        <v>411</v>
      </c>
      <c r="F112" s="70">
        <f>_xlfn.XLOOKUP(B112,Sheet!$B$2:$B$317,Sheet!$I$2:$I$317,,0)</f>
        <v>49</v>
      </c>
      <c r="G112" s="68">
        <f t="shared" si="4"/>
        <v>362</v>
      </c>
      <c r="H112" s="66">
        <f t="shared" si="5"/>
        <v>738.77551020408157</v>
      </c>
      <c r="I112" s="67" t="str">
        <f t="shared" si="6"/>
        <v>0</v>
      </c>
    </row>
    <row r="113" spans="1:9" x14ac:dyDescent="0.25">
      <c r="A113" s="61">
        <v>108</v>
      </c>
      <c r="B113" s="61" t="s">
        <v>246</v>
      </c>
      <c r="C113" s="61" t="s">
        <v>247</v>
      </c>
      <c r="D113" s="61" t="s">
        <v>58</v>
      </c>
      <c r="E113" s="70">
        <f>_xlfn.XLOOKUP(B113,Sheet!$B$2:$B$317,Sheet!$H$2:$H$317,,0)</f>
        <v>2155</v>
      </c>
      <c r="F113" s="70">
        <f>_xlfn.XLOOKUP(B113,Sheet!$B$2:$B$317,Sheet!$I$2:$I$317,,0)</f>
        <v>1512</v>
      </c>
      <c r="G113" s="68">
        <f t="shared" si="4"/>
        <v>643</v>
      </c>
      <c r="H113" s="66">
        <f t="shared" si="5"/>
        <v>42.526455026455032</v>
      </c>
      <c r="I113" s="67" t="str">
        <f t="shared" si="6"/>
        <v>0</v>
      </c>
    </row>
    <row r="114" spans="1:9" x14ac:dyDescent="0.25">
      <c r="A114" s="61">
        <v>109</v>
      </c>
      <c r="B114" s="61" t="s">
        <v>570</v>
      </c>
      <c r="C114" s="61" t="s">
        <v>69</v>
      </c>
      <c r="D114" s="61" t="s">
        <v>59</v>
      </c>
      <c r="E114" s="70">
        <f>_xlfn.XLOOKUP(B114,Sheet!$B$2:$B$317,Sheet!$H$2:$H$317,,0)</f>
        <v>14589</v>
      </c>
      <c r="F114" s="70">
        <f>_xlfn.XLOOKUP(B114,Sheet!$B$2:$B$317,Sheet!$I$2:$I$317,,0)</f>
        <v>12250</v>
      </c>
      <c r="G114" s="68">
        <f t="shared" si="4"/>
        <v>2339</v>
      </c>
      <c r="H114" s="66">
        <f t="shared" si="5"/>
        <v>19.093877551020409</v>
      </c>
      <c r="I114" s="67" t="str">
        <f t="shared" si="6"/>
        <v>0</v>
      </c>
    </row>
    <row r="115" spans="1:9" x14ac:dyDescent="0.25">
      <c r="A115" s="61">
        <v>110</v>
      </c>
      <c r="B115" s="61" t="s">
        <v>99</v>
      </c>
      <c r="C115" s="61" t="s">
        <v>100</v>
      </c>
      <c r="D115" s="61" t="s">
        <v>101</v>
      </c>
      <c r="E115" s="70">
        <f>_xlfn.XLOOKUP(B115,Sheet!$B$2:$B$317,Sheet!$H$2:$H$317,,0)</f>
        <v>190</v>
      </c>
      <c r="F115" s="70">
        <f>_xlfn.XLOOKUP(B115,Sheet!$B$2:$B$317,Sheet!$I$2:$I$317,,0)</f>
        <v>350</v>
      </c>
      <c r="G115" s="68">
        <f t="shared" si="4"/>
        <v>-160</v>
      </c>
      <c r="H115" s="66">
        <f t="shared" si="5"/>
        <v>-45.714285714285715</v>
      </c>
      <c r="I115" s="67" t="str">
        <f t="shared" si="6"/>
        <v>Sử dụng Tiết kiệm điện</v>
      </c>
    </row>
    <row r="116" spans="1:9" x14ac:dyDescent="0.25">
      <c r="A116" s="61">
        <v>111</v>
      </c>
      <c r="B116" s="61" t="s">
        <v>154</v>
      </c>
      <c r="C116" s="61" t="s">
        <v>155</v>
      </c>
      <c r="D116" s="61" t="s">
        <v>19</v>
      </c>
      <c r="E116" s="70">
        <f>_xlfn.XLOOKUP(B116,Sheet!$B$2:$B$317,Sheet!$H$2:$H$317,,0)</f>
        <v>249</v>
      </c>
      <c r="F116" s="70">
        <f>_xlfn.XLOOKUP(B116,Sheet!$B$2:$B$317,Sheet!$I$2:$I$317,,0)</f>
        <v>184</v>
      </c>
      <c r="G116" s="68">
        <f t="shared" si="4"/>
        <v>65</v>
      </c>
      <c r="H116" s="66">
        <f t="shared" si="5"/>
        <v>35.326086956521742</v>
      </c>
      <c r="I116" s="67" t="str">
        <f t="shared" si="6"/>
        <v>0</v>
      </c>
    </row>
    <row r="117" spans="1:9" x14ac:dyDescent="0.25">
      <c r="A117" s="61">
        <v>112</v>
      </c>
      <c r="B117" s="61" t="s">
        <v>17</v>
      </c>
      <c r="C117" s="61" t="s">
        <v>18</v>
      </c>
      <c r="D117" s="61" t="s">
        <v>19</v>
      </c>
      <c r="E117" s="70">
        <f>_xlfn.XLOOKUP(B117,Sheet!$B$2:$B$317,Sheet!$H$2:$H$317,,0)</f>
        <v>197</v>
      </c>
      <c r="F117" s="70">
        <f>_xlfn.XLOOKUP(B117,Sheet!$B$2:$B$317,Sheet!$I$2:$I$317,,0)</f>
        <v>182</v>
      </c>
      <c r="G117" s="68">
        <f t="shared" si="4"/>
        <v>15</v>
      </c>
      <c r="H117" s="66">
        <f t="shared" si="5"/>
        <v>8.2417582417582409</v>
      </c>
      <c r="I117" s="67" t="str">
        <f t="shared" si="6"/>
        <v>0</v>
      </c>
    </row>
    <row r="118" spans="1:9" x14ac:dyDescent="0.25">
      <c r="A118" s="61">
        <v>113</v>
      </c>
      <c r="B118" s="61" t="s">
        <v>288</v>
      </c>
      <c r="C118" s="61" t="s">
        <v>289</v>
      </c>
      <c r="D118" s="61" t="s">
        <v>279</v>
      </c>
      <c r="E118" s="70">
        <f>_xlfn.XLOOKUP(B118,Sheet!$B$2:$B$317,Sheet!$H$2:$H$317,,0)</f>
        <v>644</v>
      </c>
      <c r="F118" s="70">
        <f>_xlfn.XLOOKUP(B118,Sheet!$B$2:$B$317,Sheet!$I$2:$I$317,,0)</f>
        <v>591</v>
      </c>
      <c r="G118" s="68">
        <f t="shared" si="4"/>
        <v>53</v>
      </c>
      <c r="H118" s="66">
        <f t="shared" si="5"/>
        <v>8.9678510998307956</v>
      </c>
      <c r="I118" s="67" t="str">
        <f t="shared" si="6"/>
        <v>0</v>
      </c>
    </row>
    <row r="119" spans="1:9" x14ac:dyDescent="0.25">
      <c r="A119" s="61">
        <v>114</v>
      </c>
      <c r="B119" s="61" t="s">
        <v>35</v>
      </c>
      <c r="C119" s="61" t="s">
        <v>36</v>
      </c>
      <c r="D119" s="61" t="s">
        <v>37</v>
      </c>
      <c r="E119" s="70">
        <f>_xlfn.XLOOKUP(B119,Sheet!$B$2:$B$317,Sheet!$H$2:$H$317,,0)</f>
        <v>859</v>
      </c>
      <c r="F119" s="70">
        <f>_xlfn.XLOOKUP(B119,Sheet!$B$2:$B$317,Sheet!$I$2:$I$317,,0)</f>
        <v>742</v>
      </c>
      <c r="G119" s="68">
        <f t="shared" si="4"/>
        <v>117</v>
      </c>
      <c r="H119" s="66">
        <f t="shared" si="5"/>
        <v>15.768194070080863</v>
      </c>
      <c r="I119" s="67" t="str">
        <f t="shared" si="6"/>
        <v>0</v>
      </c>
    </row>
    <row r="120" spans="1:9" x14ac:dyDescent="0.25">
      <c r="A120" s="61">
        <v>115</v>
      </c>
      <c r="B120" s="61" t="s">
        <v>38</v>
      </c>
      <c r="C120" s="61" t="s">
        <v>36</v>
      </c>
      <c r="D120" s="61" t="s">
        <v>39</v>
      </c>
      <c r="E120" s="70">
        <f>_xlfn.XLOOKUP(B120,Sheet!$B$2:$B$317,Sheet!$H$2:$H$317,,0)</f>
        <v>140</v>
      </c>
      <c r="F120" s="70">
        <f>_xlfn.XLOOKUP(B120,Sheet!$B$2:$B$317,Sheet!$I$2:$I$317,,0)</f>
        <v>139</v>
      </c>
      <c r="G120" s="68">
        <f t="shared" si="4"/>
        <v>1</v>
      </c>
      <c r="H120" s="66">
        <f t="shared" si="5"/>
        <v>0.71942446043165476</v>
      </c>
      <c r="I120" s="67" t="str">
        <f t="shared" si="6"/>
        <v>0</v>
      </c>
    </row>
    <row r="121" spans="1:9" x14ac:dyDescent="0.25">
      <c r="A121" s="61">
        <v>116</v>
      </c>
      <c r="B121" s="61" t="s">
        <v>102</v>
      </c>
      <c r="C121" s="61" t="s">
        <v>103</v>
      </c>
      <c r="D121" s="61" t="s">
        <v>101</v>
      </c>
      <c r="E121" s="70">
        <f>_xlfn.XLOOKUP(B121,Sheet!$B$2:$B$317,Sheet!$H$2:$H$317,,0)</f>
        <v>345</v>
      </c>
      <c r="F121" s="70">
        <f>_xlfn.XLOOKUP(B121,Sheet!$B$2:$B$317,Sheet!$I$2:$I$317,,0)</f>
        <v>222</v>
      </c>
      <c r="G121" s="68">
        <f t="shared" si="4"/>
        <v>123</v>
      </c>
      <c r="H121" s="66">
        <f t="shared" si="5"/>
        <v>55.405405405405403</v>
      </c>
      <c r="I121" s="67" t="str">
        <f t="shared" si="6"/>
        <v>0</v>
      </c>
    </row>
    <row r="122" spans="1:9" x14ac:dyDescent="0.25">
      <c r="A122" s="61">
        <v>117</v>
      </c>
      <c r="B122" s="61" t="s">
        <v>142</v>
      </c>
      <c r="C122" s="61" t="s">
        <v>129</v>
      </c>
      <c r="D122" s="61" t="s">
        <v>141</v>
      </c>
      <c r="E122" s="70">
        <f>_xlfn.XLOOKUP(B122,Sheet!$B$2:$B$317,Sheet!$H$2:$H$317,,0)</f>
        <v>86</v>
      </c>
      <c r="F122" s="70">
        <f>_xlfn.XLOOKUP(B122,Sheet!$B$2:$B$317,Sheet!$I$2:$I$317,,0)</f>
        <v>47</v>
      </c>
      <c r="G122" s="68">
        <f t="shared" si="4"/>
        <v>39</v>
      </c>
      <c r="H122" s="66">
        <f t="shared" si="5"/>
        <v>82.978723404255319</v>
      </c>
      <c r="I122" s="67" t="str">
        <f t="shared" si="6"/>
        <v>0</v>
      </c>
    </row>
    <row r="123" spans="1:9" x14ac:dyDescent="0.25">
      <c r="A123" s="61">
        <v>118</v>
      </c>
      <c r="B123" s="61" t="s">
        <v>128</v>
      </c>
      <c r="C123" s="61" t="s">
        <v>129</v>
      </c>
      <c r="D123" s="61" t="s">
        <v>120</v>
      </c>
      <c r="E123" s="70">
        <f>_xlfn.XLOOKUP(B123,Sheet!$B$2:$B$317,Sheet!$H$2:$H$317,,0)</f>
        <v>270</v>
      </c>
      <c r="F123" s="70">
        <f>_xlfn.XLOOKUP(B123,Sheet!$B$2:$B$317,Sheet!$I$2:$I$317,,0)</f>
        <v>262</v>
      </c>
      <c r="G123" s="68">
        <f t="shared" si="4"/>
        <v>8</v>
      </c>
      <c r="H123" s="66">
        <f t="shared" si="5"/>
        <v>3.0534351145038165</v>
      </c>
      <c r="I123" s="67" t="str">
        <f t="shared" si="6"/>
        <v>0</v>
      </c>
    </row>
    <row r="124" spans="1:9" x14ac:dyDescent="0.25">
      <c r="A124" s="61">
        <v>119</v>
      </c>
      <c r="B124" s="61" t="s">
        <v>338</v>
      </c>
      <c r="C124" s="61" t="s">
        <v>339</v>
      </c>
      <c r="D124" s="61" t="s">
        <v>340</v>
      </c>
      <c r="E124" s="70">
        <f>_xlfn.XLOOKUP(B124,Sheet!$B$2:$B$317,Sheet!$H$2:$H$317,,0)</f>
        <v>244</v>
      </c>
      <c r="F124" s="70">
        <f>_xlfn.XLOOKUP(B124,Sheet!$B$2:$B$317,Sheet!$I$2:$I$317,,0)</f>
        <v>234</v>
      </c>
      <c r="G124" s="68">
        <f t="shared" si="4"/>
        <v>10</v>
      </c>
      <c r="H124" s="66">
        <f t="shared" si="5"/>
        <v>4.2735042735042734</v>
      </c>
      <c r="I124" s="67" t="str">
        <f t="shared" si="6"/>
        <v>0</v>
      </c>
    </row>
    <row r="125" spans="1:9" x14ac:dyDescent="0.25">
      <c r="A125" s="61">
        <v>120</v>
      </c>
      <c r="B125" s="61" t="s">
        <v>581</v>
      </c>
      <c r="C125" s="61" t="s">
        <v>339</v>
      </c>
      <c r="D125" s="61" t="s">
        <v>582</v>
      </c>
      <c r="E125" s="70">
        <f>_xlfn.XLOOKUP(B125,Sheet!$B$2:$B$317,Sheet!$H$2:$H$317,,0)</f>
        <v>123</v>
      </c>
      <c r="F125" s="70">
        <f>_xlfn.XLOOKUP(B125,Sheet!$B$2:$B$317,Sheet!$I$2:$I$317,,0)</f>
        <v>127</v>
      </c>
      <c r="G125" s="68">
        <f t="shared" si="4"/>
        <v>-4</v>
      </c>
      <c r="H125" s="66">
        <f t="shared" si="5"/>
        <v>-3.1496062992125982</v>
      </c>
      <c r="I125" s="67" t="str">
        <f t="shared" si="6"/>
        <v>Sử dụng Tiết kiệm điện</v>
      </c>
    </row>
    <row r="126" spans="1:9" x14ac:dyDescent="0.25">
      <c r="A126" s="61">
        <v>121</v>
      </c>
      <c r="B126" s="61" t="s">
        <v>553</v>
      </c>
      <c r="C126" s="61" t="s">
        <v>554</v>
      </c>
      <c r="D126" s="61" t="s">
        <v>555</v>
      </c>
      <c r="E126" s="70">
        <f>_xlfn.XLOOKUP(B126,Sheet!$B$2:$B$317,Sheet!$H$2:$H$317,,0)</f>
        <v>49</v>
      </c>
      <c r="F126" s="70">
        <f>_xlfn.XLOOKUP(B126,Sheet!$B$2:$B$317,Sheet!$I$2:$I$317,,0)</f>
        <v>43</v>
      </c>
      <c r="G126" s="68">
        <f t="shared" si="4"/>
        <v>6</v>
      </c>
      <c r="H126" s="66">
        <f t="shared" si="5"/>
        <v>13.953488372093023</v>
      </c>
      <c r="I126" s="67" t="str">
        <f t="shared" si="6"/>
        <v>0</v>
      </c>
    </row>
    <row r="127" spans="1:9" x14ac:dyDescent="0.25">
      <c r="A127" s="61">
        <v>122</v>
      </c>
      <c r="B127" s="61" t="s">
        <v>166</v>
      </c>
      <c r="C127" s="61" t="s">
        <v>167</v>
      </c>
      <c r="D127" s="61" t="s">
        <v>168</v>
      </c>
      <c r="E127" s="70">
        <f>_xlfn.XLOOKUP(B127,Sheet!$B$2:$B$317,Sheet!$H$2:$H$317,,0)</f>
        <v>71</v>
      </c>
      <c r="F127" s="70">
        <f>_xlfn.XLOOKUP(B127,Sheet!$B$2:$B$317,Sheet!$I$2:$I$317,,0)</f>
        <v>135</v>
      </c>
      <c r="G127" s="68">
        <f t="shared" si="4"/>
        <v>-64</v>
      </c>
      <c r="H127" s="66">
        <f t="shared" si="5"/>
        <v>-47.407407407407412</v>
      </c>
      <c r="I127" s="67" t="str">
        <f t="shared" si="6"/>
        <v>Sử dụng Tiết kiệm điện</v>
      </c>
    </row>
    <row r="128" spans="1:9" x14ac:dyDescent="0.25">
      <c r="A128" s="61">
        <v>123</v>
      </c>
      <c r="B128" s="61" t="s">
        <v>156</v>
      </c>
      <c r="C128" s="61" t="s">
        <v>157</v>
      </c>
      <c r="D128" s="61" t="s">
        <v>151</v>
      </c>
      <c r="E128" s="70">
        <f>_xlfn.XLOOKUP(B128,Sheet!$B$2:$B$317,Sheet!$H$2:$H$317,,0)</f>
        <v>1189</v>
      </c>
      <c r="F128" s="70">
        <f>_xlfn.XLOOKUP(B128,Sheet!$B$2:$B$317,Sheet!$I$2:$I$317,,0)</f>
        <v>268</v>
      </c>
      <c r="G128" s="68">
        <f t="shared" si="4"/>
        <v>921</v>
      </c>
      <c r="H128" s="66">
        <f t="shared" si="5"/>
        <v>343.65671641791045</v>
      </c>
      <c r="I128" s="67" t="str">
        <f t="shared" si="6"/>
        <v>0</v>
      </c>
    </row>
    <row r="129" spans="1:9" x14ac:dyDescent="0.25">
      <c r="A129" s="61">
        <v>124</v>
      </c>
      <c r="B129" s="61" t="s">
        <v>221</v>
      </c>
      <c r="C129" s="61" t="s">
        <v>222</v>
      </c>
      <c r="D129" s="61" t="s">
        <v>213</v>
      </c>
      <c r="E129" s="70">
        <f>_xlfn.XLOOKUP(B129,Sheet!$B$2:$B$317,Sheet!$H$2:$H$317,,0)</f>
        <v>346</v>
      </c>
      <c r="F129" s="70">
        <f>_xlfn.XLOOKUP(B129,Sheet!$B$2:$B$317,Sheet!$I$2:$I$317,,0)</f>
        <v>244</v>
      </c>
      <c r="G129" s="68">
        <f t="shared" si="4"/>
        <v>102</v>
      </c>
      <c r="H129" s="66">
        <f t="shared" si="5"/>
        <v>41.803278688524593</v>
      </c>
      <c r="I129" s="67" t="str">
        <f t="shared" si="6"/>
        <v>0</v>
      </c>
    </row>
    <row r="130" spans="1:9" x14ac:dyDescent="0.25">
      <c r="A130" s="61">
        <v>125</v>
      </c>
      <c r="B130" s="61" t="s">
        <v>224</v>
      </c>
      <c r="C130" s="61" t="s">
        <v>222</v>
      </c>
      <c r="D130" s="61" t="s">
        <v>213</v>
      </c>
      <c r="E130" s="70">
        <f>_xlfn.XLOOKUP(B130,Sheet!$B$2:$B$317,Sheet!$H$2:$H$317,,0)</f>
        <v>1687</v>
      </c>
      <c r="F130" s="70">
        <f>_xlfn.XLOOKUP(B130,Sheet!$B$2:$B$317,Sheet!$I$2:$I$317,,0)</f>
        <v>1305</v>
      </c>
      <c r="G130" s="68">
        <f t="shared" si="4"/>
        <v>382</v>
      </c>
      <c r="H130" s="66">
        <f t="shared" si="5"/>
        <v>29.272030651340998</v>
      </c>
      <c r="I130" s="67" t="str">
        <f t="shared" si="6"/>
        <v>0</v>
      </c>
    </row>
    <row r="131" spans="1:9" x14ac:dyDescent="0.25">
      <c r="A131" s="61">
        <v>126</v>
      </c>
      <c r="B131" s="61" t="s">
        <v>735</v>
      </c>
      <c r="C131" s="61" t="s">
        <v>736</v>
      </c>
      <c r="D131" s="61" t="s">
        <v>212</v>
      </c>
      <c r="E131" s="70">
        <f>_xlfn.XLOOKUP(B131,Sheet!$B$2:$B$317,Sheet!$H$2:$H$317,,0)</f>
        <v>559</v>
      </c>
      <c r="F131" s="70">
        <f>_xlfn.XLOOKUP(B131,Sheet!$B$2:$B$317,Sheet!$I$2:$I$317,,0)</f>
        <v>543</v>
      </c>
      <c r="G131" s="68">
        <f t="shared" si="4"/>
        <v>16</v>
      </c>
      <c r="H131" s="66">
        <f t="shared" si="5"/>
        <v>2.9465930018416207</v>
      </c>
      <c r="I131" s="67" t="str">
        <f t="shared" si="6"/>
        <v>0</v>
      </c>
    </row>
    <row r="132" spans="1:9" x14ac:dyDescent="0.25">
      <c r="A132" s="61">
        <v>127</v>
      </c>
      <c r="B132" s="61" t="s">
        <v>560</v>
      </c>
      <c r="C132" s="61" t="s">
        <v>392</v>
      </c>
      <c r="D132" s="61" t="s">
        <v>526</v>
      </c>
      <c r="E132" s="70">
        <f>_xlfn.XLOOKUP(B132,Sheet!$B$2:$B$317,Sheet!$H$2:$H$317,,0)</f>
        <v>698</v>
      </c>
      <c r="F132" s="70">
        <f>_xlfn.XLOOKUP(B132,Sheet!$B$2:$B$317,Sheet!$I$2:$I$317,,0)</f>
        <v>467</v>
      </c>
      <c r="G132" s="68">
        <f t="shared" si="4"/>
        <v>231</v>
      </c>
      <c r="H132" s="66">
        <f t="shared" si="5"/>
        <v>49.464668094218418</v>
      </c>
      <c r="I132" s="67" t="str">
        <f t="shared" si="6"/>
        <v>0</v>
      </c>
    </row>
    <row r="133" spans="1:9" x14ac:dyDescent="0.25">
      <c r="A133" s="61">
        <v>128</v>
      </c>
      <c r="B133" s="61" t="s">
        <v>391</v>
      </c>
      <c r="C133" s="61" t="s">
        <v>392</v>
      </c>
      <c r="D133" s="61" t="s">
        <v>383</v>
      </c>
      <c r="E133" s="70">
        <f>_xlfn.XLOOKUP(B133,Sheet!$B$2:$B$317,Sheet!$H$2:$H$317,,0)</f>
        <v>956</v>
      </c>
      <c r="F133" s="70">
        <f>_xlfn.XLOOKUP(B133,Sheet!$B$2:$B$317,Sheet!$I$2:$I$317,,0)</f>
        <v>1510</v>
      </c>
      <c r="G133" s="68">
        <f t="shared" si="4"/>
        <v>-554</v>
      </c>
      <c r="H133" s="66">
        <f t="shared" si="5"/>
        <v>-36.688741721854306</v>
      </c>
      <c r="I133" s="67" t="str">
        <f t="shared" si="6"/>
        <v>Sử dụng Tiết kiệm điện</v>
      </c>
    </row>
    <row r="134" spans="1:9" x14ac:dyDescent="0.25">
      <c r="A134" s="61">
        <v>129</v>
      </c>
      <c r="B134" s="61" t="s">
        <v>720</v>
      </c>
      <c r="C134" s="61" t="s">
        <v>721</v>
      </c>
      <c r="D134" s="61" t="s">
        <v>165</v>
      </c>
      <c r="E134" s="70">
        <f>_xlfn.XLOOKUP(B134,Sheet!$B$2:$B$317,Sheet!$H$2:$H$317,,0)</f>
        <v>27</v>
      </c>
      <c r="F134" s="70">
        <f>_xlfn.XLOOKUP(B134,Sheet!$B$2:$B$317,Sheet!$I$2:$I$317,,0)</f>
        <v>30</v>
      </c>
      <c r="G134" s="68">
        <f t="shared" ref="G134:G197" si="7">+E134-F134</f>
        <v>-3</v>
      </c>
      <c r="H134" s="66">
        <f t="shared" ref="H134:H197" si="8">+G134/F134*100</f>
        <v>-10</v>
      </c>
      <c r="I134" s="67" t="str">
        <f t="shared" si="6"/>
        <v>Sử dụng Tiết kiệm điện</v>
      </c>
    </row>
    <row r="135" spans="1:9" x14ac:dyDescent="0.25">
      <c r="A135" s="61">
        <v>130</v>
      </c>
      <c r="B135" s="61" t="s">
        <v>123</v>
      </c>
      <c r="C135" s="61" t="s">
        <v>124</v>
      </c>
      <c r="D135" s="61" t="s">
        <v>125</v>
      </c>
      <c r="E135" s="70">
        <f>_xlfn.XLOOKUP(B135,Sheet!$B$2:$B$317,Sheet!$H$2:$H$317,,0)</f>
        <v>56</v>
      </c>
      <c r="F135" s="70">
        <f>_xlfn.XLOOKUP(B135,Sheet!$B$2:$B$317,Sheet!$I$2:$I$317,,0)</f>
        <v>18</v>
      </c>
      <c r="G135" s="68">
        <f t="shared" si="7"/>
        <v>38</v>
      </c>
      <c r="H135" s="66">
        <f t="shared" si="8"/>
        <v>211.11111111111111</v>
      </c>
      <c r="I135" s="67" t="str">
        <f t="shared" si="6"/>
        <v>0</v>
      </c>
    </row>
    <row r="136" spans="1:9" x14ac:dyDescent="0.25">
      <c r="A136" s="61">
        <v>131</v>
      </c>
      <c r="B136" s="61" t="s">
        <v>331</v>
      </c>
      <c r="C136" s="61" t="s">
        <v>332</v>
      </c>
      <c r="D136" s="61" t="s">
        <v>330</v>
      </c>
      <c r="E136" s="70">
        <f>_xlfn.XLOOKUP(B136,Sheet!$B$2:$B$317,Sheet!$H$2:$H$317,,0)</f>
        <v>285</v>
      </c>
      <c r="F136" s="70">
        <f>_xlfn.XLOOKUP(B136,Sheet!$B$2:$B$317,Sheet!$I$2:$I$317,,0)</f>
        <v>376</v>
      </c>
      <c r="G136" s="68">
        <f t="shared" si="7"/>
        <v>-91</v>
      </c>
      <c r="H136" s="66">
        <f t="shared" si="8"/>
        <v>-24.202127659574469</v>
      </c>
      <c r="I136" s="67" t="str">
        <f t="shared" si="6"/>
        <v>Sử dụng Tiết kiệm điện</v>
      </c>
    </row>
    <row r="137" spans="1:9" x14ac:dyDescent="0.25">
      <c r="A137" s="61">
        <v>132</v>
      </c>
      <c r="B137" s="61" t="s">
        <v>503</v>
      </c>
      <c r="C137" s="61" t="s">
        <v>504</v>
      </c>
      <c r="D137" s="61" t="s">
        <v>505</v>
      </c>
      <c r="E137" s="70">
        <f>_xlfn.XLOOKUP(B137,Sheet!$B$2:$B$317,Sheet!$H$2:$H$317,,0)</f>
        <v>180</v>
      </c>
      <c r="F137" s="70">
        <f>_xlfn.XLOOKUP(B137,Sheet!$B$2:$B$317,Sheet!$I$2:$I$317,,0)</f>
        <v>156</v>
      </c>
      <c r="G137" s="68">
        <f t="shared" si="7"/>
        <v>24</v>
      </c>
      <c r="H137" s="66">
        <f t="shared" si="8"/>
        <v>15.384615384615385</v>
      </c>
      <c r="I137" s="67" t="str">
        <f t="shared" si="6"/>
        <v>0</v>
      </c>
    </row>
    <row r="138" spans="1:9" x14ac:dyDescent="0.25">
      <c r="A138" s="61">
        <v>133</v>
      </c>
      <c r="B138" s="61" t="s">
        <v>719</v>
      </c>
      <c r="C138" s="61" t="s">
        <v>504</v>
      </c>
      <c r="D138" s="61" t="s">
        <v>502</v>
      </c>
      <c r="E138" s="70">
        <f>_xlfn.XLOOKUP(B138,Sheet!$B$2:$B$317,Sheet!$H$2:$H$317,,0)</f>
        <v>159</v>
      </c>
      <c r="F138" s="70">
        <f>_xlfn.XLOOKUP(B138,Sheet!$B$2:$B$317,Sheet!$I$2:$I$317,,0)</f>
        <v>152</v>
      </c>
      <c r="G138" s="68">
        <f t="shared" si="7"/>
        <v>7</v>
      </c>
      <c r="H138" s="66">
        <f t="shared" si="8"/>
        <v>4.6052631578947363</v>
      </c>
      <c r="I138" s="67" t="str">
        <f t="shared" si="6"/>
        <v>0</v>
      </c>
    </row>
    <row r="139" spans="1:9" x14ac:dyDescent="0.25">
      <c r="A139" s="61">
        <v>134</v>
      </c>
      <c r="B139" s="61" t="s">
        <v>506</v>
      </c>
      <c r="C139" s="61" t="s">
        <v>504</v>
      </c>
      <c r="D139" s="61" t="s">
        <v>502</v>
      </c>
      <c r="E139" s="70">
        <f>_xlfn.XLOOKUP(B139,Sheet!$B$2:$B$317,Sheet!$H$2:$H$317,,0)</f>
        <v>427</v>
      </c>
      <c r="F139" s="70">
        <f>_xlfn.XLOOKUP(B139,Sheet!$B$2:$B$317,Sheet!$I$2:$I$317,,0)</f>
        <v>551</v>
      </c>
      <c r="G139" s="68">
        <f t="shared" si="7"/>
        <v>-124</v>
      </c>
      <c r="H139" s="66">
        <f t="shared" si="8"/>
        <v>-22.504537205081672</v>
      </c>
      <c r="I139" s="67" t="str">
        <f t="shared" si="6"/>
        <v>Sử dụng Tiết kiệm điện</v>
      </c>
    </row>
    <row r="140" spans="1:9" x14ac:dyDescent="0.25">
      <c r="A140" s="61">
        <v>135</v>
      </c>
      <c r="B140" s="61" t="s">
        <v>27</v>
      </c>
      <c r="C140" s="61" t="s">
        <v>28</v>
      </c>
      <c r="D140" s="61" t="s">
        <v>23</v>
      </c>
      <c r="E140" s="70">
        <f>_xlfn.XLOOKUP(B140,Sheet!$B$2:$B$317,Sheet!$H$2:$H$317,,0)</f>
        <v>131</v>
      </c>
      <c r="F140" s="70">
        <f>_xlfn.XLOOKUP(B140,Sheet!$B$2:$B$317,Sheet!$I$2:$I$317,,0)</f>
        <v>107</v>
      </c>
      <c r="G140" s="68">
        <f t="shared" si="7"/>
        <v>24</v>
      </c>
      <c r="H140" s="66">
        <f t="shared" si="8"/>
        <v>22.429906542056074</v>
      </c>
      <c r="I140" s="67" t="str">
        <f t="shared" si="6"/>
        <v>0</v>
      </c>
    </row>
    <row r="141" spans="1:9" x14ac:dyDescent="0.25">
      <c r="A141" s="61">
        <v>136</v>
      </c>
      <c r="B141" s="61" t="s">
        <v>713</v>
      </c>
      <c r="C141" s="61" t="s">
        <v>714</v>
      </c>
      <c r="D141" s="61" t="s">
        <v>715</v>
      </c>
      <c r="E141" s="70">
        <f>_xlfn.XLOOKUP(B141,Sheet!$B$2:$B$317,Sheet!$H$2:$H$317,,0)</f>
        <v>108</v>
      </c>
      <c r="F141" s="70">
        <f>_xlfn.XLOOKUP(B141,Sheet!$B$2:$B$317,Sheet!$I$2:$I$317,,0)</f>
        <v>114</v>
      </c>
      <c r="G141" s="68">
        <f t="shared" si="7"/>
        <v>-6</v>
      </c>
      <c r="H141" s="66">
        <f t="shared" si="8"/>
        <v>-5.2631578947368416</v>
      </c>
      <c r="I141" s="67" t="str">
        <f t="shared" si="6"/>
        <v>Sử dụng Tiết kiệm điện</v>
      </c>
    </row>
    <row r="142" spans="1:9" x14ac:dyDescent="0.25">
      <c r="A142" s="61">
        <v>137</v>
      </c>
      <c r="B142" s="61" t="s">
        <v>20</v>
      </c>
      <c r="C142" s="61" t="s">
        <v>21</v>
      </c>
      <c r="D142" s="61" t="s">
        <v>22</v>
      </c>
      <c r="E142" s="70">
        <f>_xlfn.XLOOKUP(B142,Sheet!$B$2:$B$317,Sheet!$H$2:$H$317,,0)</f>
        <v>1186</v>
      </c>
      <c r="F142" s="70">
        <f>_xlfn.XLOOKUP(B142,Sheet!$B$2:$B$317,Sheet!$I$2:$I$317,,0)</f>
        <v>1263</v>
      </c>
      <c r="G142" s="68">
        <f t="shared" si="7"/>
        <v>-77</v>
      </c>
      <c r="H142" s="66">
        <f t="shared" si="8"/>
        <v>-6.0965954077593034</v>
      </c>
      <c r="I142" s="67" t="str">
        <f t="shared" si="6"/>
        <v>Sử dụng Tiết kiệm điện</v>
      </c>
    </row>
    <row r="143" spans="1:9" x14ac:dyDescent="0.25">
      <c r="A143" s="61">
        <v>138</v>
      </c>
      <c r="B143" s="61" t="s">
        <v>428</v>
      </c>
      <c r="C143" s="61" t="s">
        <v>9</v>
      </c>
      <c r="D143" s="61" t="s">
        <v>424</v>
      </c>
      <c r="E143" s="70">
        <f>_xlfn.XLOOKUP(B143,Sheet!$B$2:$B$317,Sheet!$H$2:$H$317,,0)</f>
        <v>572</v>
      </c>
      <c r="F143" s="70">
        <f>_xlfn.XLOOKUP(B143,Sheet!$B$2:$B$317,Sheet!$I$2:$I$317,,0)</f>
        <v>412</v>
      </c>
      <c r="G143" s="68">
        <f t="shared" si="7"/>
        <v>160</v>
      </c>
      <c r="H143" s="66">
        <f t="shared" si="8"/>
        <v>38.834951456310677</v>
      </c>
      <c r="I143" s="67" t="str">
        <f t="shared" si="6"/>
        <v>0</v>
      </c>
    </row>
    <row r="144" spans="1:9" x14ac:dyDescent="0.25">
      <c r="A144" s="61">
        <v>139</v>
      </c>
      <c r="B144" s="61" t="s">
        <v>732</v>
      </c>
      <c r="C144" s="61" t="s">
        <v>10</v>
      </c>
      <c r="D144" s="61" t="s">
        <v>733</v>
      </c>
      <c r="E144" s="70">
        <f>_xlfn.XLOOKUP(B144,Sheet!$B$2:$B$317,Sheet!$H$2:$H$317,,0)</f>
        <v>22</v>
      </c>
      <c r="F144" s="70">
        <f>_xlfn.XLOOKUP(B144,Sheet!$B$2:$B$317,Sheet!$I$2:$I$317,,0)</f>
        <v>18</v>
      </c>
      <c r="G144" s="68">
        <f t="shared" si="7"/>
        <v>4</v>
      </c>
      <c r="H144" s="66">
        <f t="shared" si="8"/>
        <v>22.222222222222221</v>
      </c>
      <c r="I144" s="67" t="str">
        <f t="shared" si="6"/>
        <v>0</v>
      </c>
    </row>
    <row r="145" spans="1:9" x14ac:dyDescent="0.25">
      <c r="A145" s="61">
        <v>140</v>
      </c>
      <c r="B145" s="61" t="s">
        <v>421</v>
      </c>
      <c r="C145" s="61" t="s">
        <v>10</v>
      </c>
      <c r="D145" s="61" t="s">
        <v>420</v>
      </c>
      <c r="E145" s="70">
        <f>_xlfn.XLOOKUP(B145,Sheet!$B$2:$B$317,Sheet!$H$2:$H$317,,0)</f>
        <v>43</v>
      </c>
      <c r="F145" s="70">
        <f>_xlfn.XLOOKUP(B145,Sheet!$B$2:$B$317,Sheet!$I$2:$I$317,,0)</f>
        <v>37</v>
      </c>
      <c r="G145" s="68">
        <f t="shared" si="7"/>
        <v>6</v>
      </c>
      <c r="H145" s="66">
        <f t="shared" si="8"/>
        <v>16.216216216216218</v>
      </c>
      <c r="I145" s="67" t="str">
        <f t="shared" si="6"/>
        <v>0</v>
      </c>
    </row>
    <row r="146" spans="1:9" x14ac:dyDescent="0.25">
      <c r="A146" s="61">
        <v>141</v>
      </c>
      <c r="B146" s="61" t="s">
        <v>414</v>
      </c>
      <c r="C146" s="61" t="s">
        <v>10</v>
      </c>
      <c r="D146" s="61" t="s">
        <v>412</v>
      </c>
      <c r="E146" s="70">
        <f>_xlfn.XLOOKUP(B146,Sheet!$B$2:$B$317,Sheet!$H$2:$H$317,,0)</f>
        <v>61</v>
      </c>
      <c r="F146" s="70">
        <f>_xlfn.XLOOKUP(B146,Sheet!$B$2:$B$317,Sheet!$I$2:$I$317,,0)</f>
        <v>58</v>
      </c>
      <c r="G146" s="68">
        <f t="shared" si="7"/>
        <v>3</v>
      </c>
      <c r="H146" s="66">
        <f t="shared" si="8"/>
        <v>5.1724137931034484</v>
      </c>
      <c r="I146" s="67" t="str">
        <f t="shared" si="6"/>
        <v>0</v>
      </c>
    </row>
    <row r="147" spans="1:9" x14ac:dyDescent="0.25">
      <c r="A147" s="61">
        <v>142</v>
      </c>
      <c r="B147" s="61" t="s">
        <v>656</v>
      </c>
      <c r="C147" s="61" t="s">
        <v>10</v>
      </c>
      <c r="D147" s="61" t="s">
        <v>657</v>
      </c>
      <c r="E147" s="70">
        <f>_xlfn.XLOOKUP(B147,Sheet!$B$2:$B$317,Sheet!$H$2:$H$317,,0)</f>
        <v>63</v>
      </c>
      <c r="F147" s="70">
        <f>_xlfn.XLOOKUP(B147,Sheet!$B$2:$B$317,Sheet!$I$2:$I$317,,0)</f>
        <v>63</v>
      </c>
      <c r="G147" s="68">
        <f t="shared" si="7"/>
        <v>0</v>
      </c>
      <c r="H147" s="66">
        <f t="shared" si="8"/>
        <v>0</v>
      </c>
      <c r="I147" s="67" t="str">
        <f t="shared" si="6"/>
        <v>Sử dụng Tiết kiệm điện</v>
      </c>
    </row>
    <row r="148" spans="1:9" x14ac:dyDescent="0.25">
      <c r="A148" s="61">
        <v>143</v>
      </c>
      <c r="B148" s="61" t="s">
        <v>703</v>
      </c>
      <c r="C148" s="61" t="s">
        <v>10</v>
      </c>
      <c r="D148" s="61" t="s">
        <v>702</v>
      </c>
      <c r="E148" s="70">
        <f>_xlfn.XLOOKUP(B148,Sheet!$B$2:$B$317,Sheet!$H$2:$H$317,,0)</f>
        <v>10</v>
      </c>
      <c r="F148" s="70">
        <f>_xlfn.XLOOKUP(B148,Sheet!$B$2:$B$317,Sheet!$I$2:$I$317,,0)</f>
        <v>12</v>
      </c>
      <c r="G148" s="68">
        <f t="shared" si="7"/>
        <v>-2</v>
      </c>
      <c r="H148" s="66">
        <f t="shared" si="8"/>
        <v>-16.666666666666664</v>
      </c>
      <c r="I148" s="67" t="str">
        <f t="shared" si="6"/>
        <v>Sử dụng Tiết kiệm điện</v>
      </c>
    </row>
    <row r="149" spans="1:9" x14ac:dyDescent="0.25">
      <c r="A149" s="61">
        <v>144</v>
      </c>
      <c r="B149" s="61" t="s">
        <v>362</v>
      </c>
      <c r="C149" s="61" t="s">
        <v>10</v>
      </c>
      <c r="D149" s="61" t="s">
        <v>361</v>
      </c>
      <c r="E149" s="70">
        <f>_xlfn.XLOOKUP(B149,Sheet!$B$2:$B$317,Sheet!$H$2:$H$317,,0)</f>
        <v>19</v>
      </c>
      <c r="F149" s="70">
        <f>_xlfn.XLOOKUP(B149,Sheet!$B$2:$B$317,Sheet!$I$2:$I$317,,0)</f>
        <v>27</v>
      </c>
      <c r="G149" s="68">
        <f t="shared" si="7"/>
        <v>-8</v>
      </c>
      <c r="H149" s="66">
        <f t="shared" si="8"/>
        <v>-29.629629629629626</v>
      </c>
      <c r="I149" s="67" t="str">
        <f t="shared" si="6"/>
        <v>Sử dụng Tiết kiệm điện</v>
      </c>
    </row>
    <row r="150" spans="1:9" x14ac:dyDescent="0.25">
      <c r="A150" s="61">
        <v>145</v>
      </c>
      <c r="B150" s="61" t="s">
        <v>478</v>
      </c>
      <c r="C150" s="61" t="s">
        <v>479</v>
      </c>
      <c r="D150" s="61" t="s">
        <v>257</v>
      </c>
      <c r="E150" s="70">
        <f>_xlfn.XLOOKUP(B150,Sheet!$B$2:$B$317,Sheet!$H$2:$H$317,,0)</f>
        <v>1123</v>
      </c>
      <c r="F150" s="70">
        <f>_xlfn.XLOOKUP(B150,Sheet!$B$2:$B$317,Sheet!$I$2:$I$317,,0)</f>
        <v>689</v>
      </c>
      <c r="G150" s="68">
        <f t="shared" si="7"/>
        <v>434</v>
      </c>
      <c r="H150" s="66">
        <f t="shared" si="8"/>
        <v>62.989840348330915</v>
      </c>
      <c r="I150" s="67" t="str">
        <f t="shared" si="6"/>
        <v>0</v>
      </c>
    </row>
    <row r="151" spans="1:9" x14ac:dyDescent="0.25">
      <c r="A151" s="61">
        <v>146</v>
      </c>
      <c r="B151" s="61" t="s">
        <v>251</v>
      </c>
      <c r="C151" s="61" t="s">
        <v>252</v>
      </c>
      <c r="D151" s="61" t="s">
        <v>253</v>
      </c>
      <c r="E151" s="70">
        <f>_xlfn.XLOOKUP(B151,Sheet!$B$2:$B$317,Sheet!$H$2:$H$317,,0)</f>
        <v>146</v>
      </c>
      <c r="F151" s="70">
        <f>_xlfn.XLOOKUP(B151,Sheet!$B$2:$B$317,Sheet!$I$2:$I$317,,0)</f>
        <v>104</v>
      </c>
      <c r="G151" s="68">
        <f t="shared" si="7"/>
        <v>42</v>
      </c>
      <c r="H151" s="66">
        <f t="shared" si="8"/>
        <v>40.384615384615387</v>
      </c>
      <c r="I151" s="67" t="str">
        <f t="shared" si="6"/>
        <v>0</v>
      </c>
    </row>
    <row r="152" spans="1:9" x14ac:dyDescent="0.25">
      <c r="A152" s="61">
        <v>147</v>
      </c>
      <c r="B152" s="61" t="s">
        <v>258</v>
      </c>
      <c r="C152" s="61" t="s">
        <v>252</v>
      </c>
      <c r="D152" s="61" t="s">
        <v>259</v>
      </c>
      <c r="E152" s="70">
        <f>_xlfn.XLOOKUP(B152,Sheet!$B$2:$B$317,Sheet!$H$2:$H$317,,0)</f>
        <v>189</v>
      </c>
      <c r="F152" s="70">
        <f>_xlfn.XLOOKUP(B152,Sheet!$B$2:$B$317,Sheet!$I$2:$I$317,,0)</f>
        <v>145</v>
      </c>
      <c r="G152" s="68">
        <f t="shared" si="7"/>
        <v>44</v>
      </c>
      <c r="H152" s="66">
        <f t="shared" si="8"/>
        <v>30.344827586206897</v>
      </c>
      <c r="I152" s="67" t="str">
        <f t="shared" si="6"/>
        <v>0</v>
      </c>
    </row>
    <row r="153" spans="1:9" x14ac:dyDescent="0.25">
      <c r="A153" s="61">
        <v>148</v>
      </c>
      <c r="B153" s="61" t="s">
        <v>262</v>
      </c>
      <c r="C153" s="61" t="s">
        <v>263</v>
      </c>
      <c r="D153" s="61" t="s">
        <v>256</v>
      </c>
      <c r="E153" s="70">
        <f>_xlfn.XLOOKUP(B153,Sheet!$B$2:$B$317,Sheet!$H$2:$H$317,,0)</f>
        <v>30</v>
      </c>
      <c r="F153" s="70">
        <f>_xlfn.XLOOKUP(B153,Sheet!$B$2:$B$317,Sheet!$I$2:$I$317,,0)</f>
        <v>32</v>
      </c>
      <c r="G153" s="68">
        <f t="shared" si="7"/>
        <v>-2</v>
      </c>
      <c r="H153" s="66">
        <f t="shared" si="8"/>
        <v>-6.25</v>
      </c>
      <c r="I153" s="67" t="str">
        <f t="shared" si="6"/>
        <v>Sử dụng Tiết kiệm điện</v>
      </c>
    </row>
    <row r="154" spans="1:9" x14ac:dyDescent="0.25">
      <c r="A154" s="61">
        <v>149</v>
      </c>
      <c r="B154" s="61" t="s">
        <v>651</v>
      </c>
      <c r="C154" s="61" t="s">
        <v>652</v>
      </c>
      <c r="D154" s="61" t="s">
        <v>653</v>
      </c>
      <c r="E154" s="70">
        <f>_xlfn.XLOOKUP(B154,Sheet!$B$2:$B$317,Sheet!$H$2:$H$317,,0)</f>
        <v>657</v>
      </c>
      <c r="F154" s="70">
        <f>_xlfn.XLOOKUP(B154,Sheet!$B$2:$B$317,Sheet!$I$2:$I$317,,0)</f>
        <v>479</v>
      </c>
      <c r="G154" s="68">
        <f t="shared" si="7"/>
        <v>178</v>
      </c>
      <c r="H154" s="66">
        <f t="shared" si="8"/>
        <v>37.160751565762006</v>
      </c>
      <c r="I154" s="67" t="str">
        <f t="shared" si="6"/>
        <v>0</v>
      </c>
    </row>
    <row r="155" spans="1:9" x14ac:dyDescent="0.25">
      <c r="A155" s="61">
        <v>150</v>
      </c>
      <c r="B155" s="61" t="s">
        <v>322</v>
      </c>
      <c r="C155" s="61" t="s">
        <v>323</v>
      </c>
      <c r="D155" s="61" t="s">
        <v>310</v>
      </c>
      <c r="E155" s="70">
        <f>_xlfn.XLOOKUP(B155,Sheet!$B$2:$B$317,Sheet!$H$2:$H$317,,0)</f>
        <v>580</v>
      </c>
      <c r="F155" s="70">
        <f>_xlfn.XLOOKUP(B155,Sheet!$B$2:$B$317,Sheet!$I$2:$I$317,,0)</f>
        <v>457</v>
      </c>
      <c r="G155" s="68">
        <f t="shared" si="7"/>
        <v>123</v>
      </c>
      <c r="H155" s="66">
        <f t="shared" si="8"/>
        <v>26.914660831509845</v>
      </c>
      <c r="I155" s="67" t="str">
        <f t="shared" si="6"/>
        <v>0</v>
      </c>
    </row>
    <row r="156" spans="1:9" x14ac:dyDescent="0.25">
      <c r="A156" s="61">
        <v>151</v>
      </c>
      <c r="B156" s="61" t="s">
        <v>326</v>
      </c>
      <c r="C156" s="61" t="s">
        <v>327</v>
      </c>
      <c r="D156" s="61" t="s">
        <v>310</v>
      </c>
      <c r="E156" s="70">
        <f>_xlfn.XLOOKUP(B156,Sheet!$B$2:$B$317,Sheet!$H$2:$H$317,,0)</f>
        <v>557</v>
      </c>
      <c r="F156" s="70">
        <f>_xlfn.XLOOKUP(B156,Sheet!$B$2:$B$317,Sheet!$I$2:$I$317,,0)</f>
        <v>449</v>
      </c>
      <c r="G156" s="68">
        <f t="shared" si="7"/>
        <v>108</v>
      </c>
      <c r="H156" s="66">
        <f t="shared" si="8"/>
        <v>24.053452115812917</v>
      </c>
      <c r="I156" s="67" t="str">
        <f t="shared" si="6"/>
        <v>0</v>
      </c>
    </row>
    <row r="157" spans="1:9" x14ac:dyDescent="0.25">
      <c r="A157" s="61">
        <v>152</v>
      </c>
      <c r="B157" s="61" t="s">
        <v>550</v>
      </c>
      <c r="C157" s="61" t="s">
        <v>551</v>
      </c>
      <c r="D157" s="61" t="s">
        <v>552</v>
      </c>
      <c r="E157" s="70">
        <f>_xlfn.XLOOKUP(B157,Sheet!$B$2:$B$317,Sheet!$H$2:$H$317,,0)</f>
        <v>897</v>
      </c>
      <c r="F157" s="70">
        <f>_xlfn.XLOOKUP(B157,Sheet!$B$2:$B$317,Sheet!$I$2:$I$317,,0)</f>
        <v>976</v>
      </c>
      <c r="G157" s="68">
        <f t="shared" si="7"/>
        <v>-79</v>
      </c>
      <c r="H157" s="66">
        <f t="shared" si="8"/>
        <v>-8.0942622950819683</v>
      </c>
      <c r="I157" s="67" t="str">
        <f t="shared" si="6"/>
        <v>Sử dụng Tiết kiệm điện</v>
      </c>
    </row>
    <row r="158" spans="1:9" x14ac:dyDescent="0.25">
      <c r="A158" s="61">
        <v>153</v>
      </c>
      <c r="B158" s="61" t="s">
        <v>596</v>
      </c>
      <c r="C158" s="61" t="s">
        <v>173</v>
      </c>
      <c r="D158" s="61" t="s">
        <v>202</v>
      </c>
      <c r="E158" s="70">
        <f>_xlfn.XLOOKUP(B158,Sheet!$B$2:$B$317,Sheet!$H$2:$H$317,,0)</f>
        <v>55</v>
      </c>
      <c r="F158" s="70">
        <f>_xlfn.XLOOKUP(B158,Sheet!$B$2:$B$317,Sheet!$I$2:$I$317,,0)</f>
        <v>20</v>
      </c>
      <c r="G158" s="68">
        <f t="shared" si="7"/>
        <v>35</v>
      </c>
      <c r="H158" s="66">
        <f t="shared" si="8"/>
        <v>175</v>
      </c>
      <c r="I158" s="67" t="str">
        <f t="shared" si="6"/>
        <v>0</v>
      </c>
    </row>
    <row r="159" spans="1:9" x14ac:dyDescent="0.25">
      <c r="A159" s="61">
        <v>154</v>
      </c>
      <c r="B159" s="61" t="s">
        <v>201</v>
      </c>
      <c r="C159" s="61" t="s">
        <v>173</v>
      </c>
      <c r="D159" s="61" t="s">
        <v>202</v>
      </c>
      <c r="E159" s="70">
        <f>_xlfn.XLOOKUP(B159,Sheet!$B$2:$B$317,Sheet!$H$2:$H$317,,0)</f>
        <v>275</v>
      </c>
      <c r="F159" s="70">
        <f>_xlfn.XLOOKUP(B159,Sheet!$B$2:$B$317,Sheet!$I$2:$I$317,,0)</f>
        <v>177</v>
      </c>
      <c r="G159" s="68">
        <f t="shared" si="7"/>
        <v>98</v>
      </c>
      <c r="H159" s="66">
        <f t="shared" si="8"/>
        <v>55.367231638418076</v>
      </c>
      <c r="I159" s="67" t="str">
        <f t="shared" ref="I159:I222" si="9">+IF(H159&lt;=0,"Sử dụng Tiết kiệm điện",IF(H159&gt;0,"0"))</f>
        <v>0</v>
      </c>
    </row>
    <row r="160" spans="1:9" x14ac:dyDescent="0.25">
      <c r="A160" s="61">
        <v>155</v>
      </c>
      <c r="B160" s="61" t="s">
        <v>711</v>
      </c>
      <c r="C160" s="61" t="s">
        <v>712</v>
      </c>
      <c r="D160" s="61" t="s">
        <v>707</v>
      </c>
      <c r="E160" s="70">
        <f>_xlfn.XLOOKUP(B160,Sheet!$B$2:$B$317,Sheet!$H$2:$H$317,,0)</f>
        <v>96</v>
      </c>
      <c r="F160" s="70">
        <f>_xlfn.XLOOKUP(B160,Sheet!$B$2:$B$317,Sheet!$I$2:$I$317,,0)</f>
        <v>88</v>
      </c>
      <c r="G160" s="68">
        <f t="shared" si="7"/>
        <v>8</v>
      </c>
      <c r="H160" s="66">
        <f t="shared" si="8"/>
        <v>9.0909090909090917</v>
      </c>
      <c r="I160" s="67" t="str">
        <f t="shared" si="9"/>
        <v>0</v>
      </c>
    </row>
    <row r="161" spans="1:9" x14ac:dyDescent="0.25">
      <c r="A161" s="61">
        <v>156</v>
      </c>
      <c r="B161" s="61" t="s">
        <v>172</v>
      </c>
      <c r="C161" s="61" t="s">
        <v>173</v>
      </c>
      <c r="D161" s="61" t="s">
        <v>174</v>
      </c>
      <c r="E161" s="70">
        <f>_xlfn.XLOOKUP(B161,Sheet!$B$2:$B$317,Sheet!$H$2:$H$317,,0)</f>
        <v>51</v>
      </c>
      <c r="F161" s="70">
        <f>_xlfn.XLOOKUP(B161,Sheet!$B$2:$B$317,Sheet!$I$2:$I$317,,0)</f>
        <v>52</v>
      </c>
      <c r="G161" s="68">
        <f t="shared" si="7"/>
        <v>-1</v>
      </c>
      <c r="H161" s="66">
        <f t="shared" si="8"/>
        <v>-1.9230769230769231</v>
      </c>
      <c r="I161" s="67" t="str">
        <f t="shared" si="9"/>
        <v>Sử dụng Tiết kiệm điện</v>
      </c>
    </row>
    <row r="162" spans="1:9" x14ac:dyDescent="0.25">
      <c r="A162" s="61">
        <v>157</v>
      </c>
      <c r="B162" s="61" t="s">
        <v>185</v>
      </c>
      <c r="C162" s="61" t="s">
        <v>173</v>
      </c>
      <c r="D162" s="61" t="s">
        <v>176</v>
      </c>
      <c r="E162" s="70">
        <f>_xlfn.XLOOKUP(B162,Sheet!$B$2:$B$317,Sheet!$H$2:$H$317,,0)</f>
        <v>85</v>
      </c>
      <c r="F162" s="70">
        <f>_xlfn.XLOOKUP(B162,Sheet!$B$2:$B$317,Sheet!$I$2:$I$317,,0)</f>
        <v>87</v>
      </c>
      <c r="G162" s="68">
        <f t="shared" si="7"/>
        <v>-2</v>
      </c>
      <c r="H162" s="66">
        <f t="shared" si="8"/>
        <v>-2.2988505747126435</v>
      </c>
      <c r="I162" s="67" t="str">
        <f t="shared" si="9"/>
        <v>Sử dụng Tiết kiệm điện</v>
      </c>
    </row>
    <row r="163" spans="1:9" x14ac:dyDescent="0.25">
      <c r="A163" s="61">
        <v>158</v>
      </c>
      <c r="B163" s="61" t="s">
        <v>197</v>
      </c>
      <c r="C163" s="61" t="s">
        <v>198</v>
      </c>
      <c r="D163" s="61" t="s">
        <v>176</v>
      </c>
      <c r="E163" s="70">
        <f>_xlfn.XLOOKUP(B163,Sheet!$B$2:$B$317,Sheet!$H$2:$H$317,,0)</f>
        <v>114</v>
      </c>
      <c r="F163" s="70">
        <f>_xlfn.XLOOKUP(B163,Sheet!$B$2:$B$317,Sheet!$I$2:$I$317,,0)</f>
        <v>119</v>
      </c>
      <c r="G163" s="68">
        <f t="shared" si="7"/>
        <v>-5</v>
      </c>
      <c r="H163" s="66">
        <f t="shared" si="8"/>
        <v>-4.2016806722689077</v>
      </c>
      <c r="I163" s="67" t="str">
        <f t="shared" si="9"/>
        <v>Sử dụng Tiết kiệm điện</v>
      </c>
    </row>
    <row r="164" spans="1:9" x14ac:dyDescent="0.25">
      <c r="A164" s="61">
        <v>159</v>
      </c>
      <c r="B164" s="61" t="s">
        <v>203</v>
      </c>
      <c r="C164" s="61" t="s">
        <v>173</v>
      </c>
      <c r="D164" s="61" t="s">
        <v>176</v>
      </c>
      <c r="E164" s="70">
        <f>_xlfn.XLOOKUP(B164,Sheet!$B$2:$B$317,Sheet!$H$2:$H$317,,0)</f>
        <v>185</v>
      </c>
      <c r="F164" s="70">
        <f>_xlfn.XLOOKUP(B164,Sheet!$B$2:$B$317,Sheet!$I$2:$I$317,,0)</f>
        <v>202</v>
      </c>
      <c r="G164" s="68">
        <f t="shared" si="7"/>
        <v>-17</v>
      </c>
      <c r="H164" s="66">
        <f t="shared" si="8"/>
        <v>-8.4158415841584162</v>
      </c>
      <c r="I164" s="67" t="str">
        <f t="shared" si="9"/>
        <v>Sử dụng Tiết kiệm điện</v>
      </c>
    </row>
    <row r="165" spans="1:9" x14ac:dyDescent="0.25">
      <c r="A165" s="61">
        <v>160</v>
      </c>
      <c r="B165" s="61" t="s">
        <v>589</v>
      </c>
      <c r="C165" s="61" t="s">
        <v>173</v>
      </c>
      <c r="D165" s="61" t="s">
        <v>202</v>
      </c>
      <c r="E165" s="70">
        <f>_xlfn.XLOOKUP(B165,Sheet!$B$2:$B$317,Sheet!$H$2:$H$317,,0)</f>
        <v>14</v>
      </c>
      <c r="F165" s="70">
        <f>_xlfn.XLOOKUP(B165,Sheet!$B$2:$B$317,Sheet!$I$2:$I$317,,0)</f>
        <v>17</v>
      </c>
      <c r="G165" s="68">
        <f t="shared" si="7"/>
        <v>-3</v>
      </c>
      <c r="H165" s="66">
        <f t="shared" si="8"/>
        <v>-17.647058823529413</v>
      </c>
      <c r="I165" s="67" t="str">
        <f t="shared" si="9"/>
        <v>Sử dụng Tiết kiệm điện</v>
      </c>
    </row>
    <row r="166" spans="1:9" x14ac:dyDescent="0.25">
      <c r="A166" s="61">
        <v>161</v>
      </c>
      <c r="B166" s="61" t="s">
        <v>175</v>
      </c>
      <c r="C166" s="61" t="s">
        <v>173</v>
      </c>
      <c r="D166" s="61" t="s">
        <v>176</v>
      </c>
      <c r="E166" s="70">
        <f>_xlfn.XLOOKUP(B166,Sheet!$B$2:$B$317,Sheet!$H$2:$H$317,,0)</f>
        <v>34</v>
      </c>
      <c r="F166" s="70">
        <f>_xlfn.XLOOKUP(B166,Sheet!$B$2:$B$317,Sheet!$I$2:$I$317,,0)</f>
        <v>47</v>
      </c>
      <c r="G166" s="68">
        <f t="shared" si="7"/>
        <v>-13</v>
      </c>
      <c r="H166" s="66">
        <f t="shared" si="8"/>
        <v>-27.659574468085108</v>
      </c>
      <c r="I166" s="67" t="str">
        <f t="shared" si="9"/>
        <v>Sử dụng Tiết kiệm điện</v>
      </c>
    </row>
    <row r="167" spans="1:9" x14ac:dyDescent="0.25">
      <c r="A167" s="61">
        <v>162</v>
      </c>
      <c r="B167" s="61" t="s">
        <v>139</v>
      </c>
      <c r="C167" s="61" t="s">
        <v>140</v>
      </c>
      <c r="D167" s="61" t="s">
        <v>138</v>
      </c>
      <c r="E167" s="70">
        <f>_xlfn.XLOOKUP(B167,Sheet!$B$2:$B$317,Sheet!$H$2:$H$317,,0)</f>
        <v>443</v>
      </c>
      <c r="F167" s="70">
        <f>_xlfn.XLOOKUP(B167,Sheet!$B$2:$B$317,Sheet!$I$2:$I$317,,0)</f>
        <v>423</v>
      </c>
      <c r="G167" s="68">
        <f t="shared" si="7"/>
        <v>20</v>
      </c>
      <c r="H167" s="66">
        <f t="shared" si="8"/>
        <v>4.7281323877068555</v>
      </c>
      <c r="I167" s="67" t="str">
        <f t="shared" si="9"/>
        <v>0</v>
      </c>
    </row>
    <row r="168" spans="1:9" x14ac:dyDescent="0.25">
      <c r="A168" s="61">
        <v>163</v>
      </c>
      <c r="B168" s="61" t="s">
        <v>406</v>
      </c>
      <c r="C168" s="61" t="s">
        <v>407</v>
      </c>
      <c r="D168" s="61" t="s">
        <v>405</v>
      </c>
      <c r="E168" s="70">
        <f>_xlfn.XLOOKUP(B168,Sheet!$B$2:$B$317,Sheet!$H$2:$H$317,,0)</f>
        <v>192</v>
      </c>
      <c r="F168" s="70">
        <f>_xlfn.XLOOKUP(B168,Sheet!$B$2:$B$317,Sheet!$I$2:$I$317,,0)</f>
        <v>214</v>
      </c>
      <c r="G168" s="68">
        <f t="shared" si="7"/>
        <v>-22</v>
      </c>
      <c r="H168" s="66">
        <f t="shared" si="8"/>
        <v>-10.2803738317757</v>
      </c>
      <c r="I168" s="67" t="str">
        <f t="shared" si="9"/>
        <v>Sử dụng Tiết kiệm điện</v>
      </c>
    </row>
    <row r="169" spans="1:9" x14ac:dyDescent="0.25">
      <c r="A169" s="61">
        <v>164</v>
      </c>
      <c r="B169" s="61" t="s">
        <v>619</v>
      </c>
      <c r="C169" s="61" t="s">
        <v>620</v>
      </c>
      <c r="D169" s="61" t="s">
        <v>607</v>
      </c>
      <c r="E169" s="70">
        <f>_xlfn.XLOOKUP(B169,Sheet!$B$2:$B$317,Sheet!$H$2:$H$317,,0)</f>
        <v>331</v>
      </c>
      <c r="F169" s="70">
        <f>_xlfn.XLOOKUP(B169,Sheet!$B$2:$B$317,Sheet!$I$2:$I$317,,0)</f>
        <v>189</v>
      </c>
      <c r="G169" s="68">
        <f t="shared" si="7"/>
        <v>142</v>
      </c>
      <c r="H169" s="66">
        <f t="shared" si="8"/>
        <v>75.132275132275126</v>
      </c>
      <c r="I169" s="67" t="str">
        <f t="shared" si="9"/>
        <v>0</v>
      </c>
    </row>
    <row r="170" spans="1:9" x14ac:dyDescent="0.25">
      <c r="A170" s="61">
        <v>165</v>
      </c>
      <c r="B170" s="61" t="s">
        <v>621</v>
      </c>
      <c r="C170" s="61" t="s">
        <v>622</v>
      </c>
      <c r="D170" s="61" t="s">
        <v>611</v>
      </c>
      <c r="E170" s="70">
        <f>_xlfn.XLOOKUP(B170,Sheet!$B$2:$B$317,Sheet!$H$2:$H$317,,0)</f>
        <v>454</v>
      </c>
      <c r="F170" s="70">
        <f>_xlfn.XLOOKUP(B170,Sheet!$B$2:$B$317,Sheet!$I$2:$I$317,,0)</f>
        <v>426</v>
      </c>
      <c r="G170" s="68">
        <f t="shared" si="7"/>
        <v>28</v>
      </c>
      <c r="H170" s="66">
        <f t="shared" si="8"/>
        <v>6.5727699530516439</v>
      </c>
      <c r="I170" s="67" t="str">
        <f t="shared" si="9"/>
        <v>0</v>
      </c>
    </row>
    <row r="171" spans="1:9" x14ac:dyDescent="0.25">
      <c r="A171" s="61">
        <v>166</v>
      </c>
      <c r="B171" s="61" t="s">
        <v>625</v>
      </c>
      <c r="C171" s="61" t="s">
        <v>158</v>
      </c>
      <c r="D171" s="61" t="s">
        <v>626</v>
      </c>
      <c r="E171" s="70">
        <f>_xlfn.XLOOKUP(B171,Sheet!$B$2:$B$317,Sheet!$H$2:$H$317,,0)</f>
        <v>25</v>
      </c>
      <c r="F171" s="70">
        <f>_xlfn.XLOOKUP(B171,Sheet!$B$2:$B$317,Sheet!$I$2:$I$317,,0)</f>
        <v>24</v>
      </c>
      <c r="G171" s="68">
        <f t="shared" si="7"/>
        <v>1</v>
      </c>
      <c r="H171" s="66">
        <f t="shared" si="8"/>
        <v>4.1666666666666661</v>
      </c>
      <c r="I171" s="67" t="str">
        <f t="shared" si="9"/>
        <v>0</v>
      </c>
    </row>
    <row r="172" spans="1:9" x14ac:dyDescent="0.25">
      <c r="A172" s="61">
        <v>167</v>
      </c>
      <c r="B172" s="61" t="s">
        <v>204</v>
      </c>
      <c r="C172" s="61" t="s">
        <v>205</v>
      </c>
      <c r="D172" s="61" t="s">
        <v>206</v>
      </c>
      <c r="E172" s="70">
        <f>_xlfn.XLOOKUP(B172,Sheet!$B$2:$B$317,Sheet!$H$2:$H$317,,0)</f>
        <v>174</v>
      </c>
      <c r="F172" s="70">
        <f>_xlfn.XLOOKUP(B172,Sheet!$B$2:$B$317,Sheet!$I$2:$I$317,,0)</f>
        <v>93</v>
      </c>
      <c r="G172" s="68">
        <f t="shared" si="7"/>
        <v>81</v>
      </c>
      <c r="H172" s="66">
        <f t="shared" si="8"/>
        <v>87.096774193548384</v>
      </c>
      <c r="I172" s="67" t="str">
        <f t="shared" si="9"/>
        <v>0</v>
      </c>
    </row>
    <row r="173" spans="1:9" x14ac:dyDescent="0.25">
      <c r="A173" s="61">
        <v>168</v>
      </c>
      <c r="B173" s="61" t="s">
        <v>530</v>
      </c>
      <c r="C173" s="61" t="s">
        <v>531</v>
      </c>
      <c r="D173" s="61" t="s">
        <v>211</v>
      </c>
      <c r="E173" s="70">
        <f>_xlfn.XLOOKUP(B173,Sheet!$B$2:$B$317,Sheet!$H$2:$H$317,,0)</f>
        <v>25</v>
      </c>
      <c r="F173" s="70">
        <f>_xlfn.XLOOKUP(B173,Sheet!$B$2:$B$317,Sheet!$I$2:$I$317,,0)</f>
        <v>19</v>
      </c>
      <c r="G173" s="68">
        <f t="shared" si="7"/>
        <v>6</v>
      </c>
      <c r="H173" s="66">
        <f t="shared" si="8"/>
        <v>31.578947368421051</v>
      </c>
      <c r="I173" s="67" t="str">
        <f t="shared" si="9"/>
        <v>0</v>
      </c>
    </row>
    <row r="174" spans="1:9" x14ac:dyDescent="0.25">
      <c r="A174" s="61">
        <v>169</v>
      </c>
      <c r="B174" s="61" t="s">
        <v>633</v>
      </c>
      <c r="C174" s="61" t="s">
        <v>205</v>
      </c>
      <c r="D174" s="61" t="s">
        <v>211</v>
      </c>
      <c r="E174" s="70">
        <f>_xlfn.XLOOKUP(B174,Sheet!$B$2:$B$317,Sheet!$H$2:$H$317,,0)</f>
        <v>56</v>
      </c>
      <c r="F174" s="70">
        <f>_xlfn.XLOOKUP(B174,Sheet!$B$2:$B$317,Sheet!$I$2:$I$317,,0)</f>
        <v>44</v>
      </c>
      <c r="G174" s="68">
        <f t="shared" si="7"/>
        <v>12</v>
      </c>
      <c r="H174" s="66">
        <f t="shared" si="8"/>
        <v>27.27272727272727</v>
      </c>
      <c r="I174" s="67" t="str">
        <f t="shared" si="9"/>
        <v>0</v>
      </c>
    </row>
    <row r="175" spans="1:9" x14ac:dyDescent="0.25">
      <c r="A175" s="61">
        <v>170</v>
      </c>
      <c r="B175" s="61" t="s">
        <v>579</v>
      </c>
      <c r="C175" s="61" t="s">
        <v>205</v>
      </c>
      <c r="D175" s="61" t="s">
        <v>529</v>
      </c>
      <c r="E175" s="70">
        <f>_xlfn.XLOOKUP(B175,Sheet!$B$2:$B$317,Sheet!$H$2:$H$317,,0)</f>
        <v>98</v>
      </c>
      <c r="F175" s="70">
        <f>_xlfn.XLOOKUP(B175,Sheet!$B$2:$B$317,Sheet!$I$2:$I$317,,0)</f>
        <v>108</v>
      </c>
      <c r="G175" s="68">
        <f t="shared" si="7"/>
        <v>-10</v>
      </c>
      <c r="H175" s="66">
        <f t="shared" si="8"/>
        <v>-9.2592592592592595</v>
      </c>
      <c r="I175" s="67" t="str">
        <f t="shared" si="9"/>
        <v>Sử dụng Tiết kiệm điện</v>
      </c>
    </row>
    <row r="176" spans="1:9" x14ac:dyDescent="0.25">
      <c r="A176" s="61">
        <v>171</v>
      </c>
      <c r="B176" s="61" t="s">
        <v>210</v>
      </c>
      <c r="C176" s="61" t="s">
        <v>205</v>
      </c>
      <c r="D176" s="61" t="s">
        <v>211</v>
      </c>
      <c r="E176" s="70">
        <f>_xlfn.XLOOKUP(B176,Sheet!$B$2:$B$317,Sheet!$H$2:$H$317,,0)</f>
        <v>1140</v>
      </c>
      <c r="F176" s="70">
        <f>_xlfn.XLOOKUP(B176,Sheet!$B$2:$B$317,Sheet!$I$2:$I$317,,0)</f>
        <v>1382</v>
      </c>
      <c r="G176" s="68">
        <f t="shared" si="7"/>
        <v>-242</v>
      </c>
      <c r="H176" s="66">
        <f t="shared" si="8"/>
        <v>-17.51085383502171</v>
      </c>
      <c r="I176" s="67" t="str">
        <f t="shared" si="9"/>
        <v>Sử dụng Tiết kiệm điện</v>
      </c>
    </row>
    <row r="177" spans="1:9" x14ac:dyDescent="0.25">
      <c r="A177" s="61">
        <v>172</v>
      </c>
      <c r="B177" s="61" t="s">
        <v>643</v>
      </c>
      <c r="C177" s="61" t="s">
        <v>348</v>
      </c>
      <c r="D177" s="61" t="s">
        <v>638</v>
      </c>
      <c r="E177" s="70">
        <f>_xlfn.XLOOKUP(B177,Sheet!$B$2:$B$317,Sheet!$H$2:$H$317,,0)</f>
        <v>468</v>
      </c>
      <c r="F177" s="70">
        <f>_xlfn.XLOOKUP(B177,Sheet!$B$2:$B$317,Sheet!$I$2:$I$317,,0)</f>
        <v>53</v>
      </c>
      <c r="G177" s="68">
        <f t="shared" si="7"/>
        <v>415</v>
      </c>
      <c r="H177" s="66">
        <f t="shared" si="8"/>
        <v>783.01886792452831</v>
      </c>
      <c r="I177" s="67" t="str">
        <f t="shared" si="9"/>
        <v>0</v>
      </c>
    </row>
    <row r="178" spans="1:9" x14ac:dyDescent="0.25">
      <c r="A178" s="61">
        <v>173</v>
      </c>
      <c r="B178" s="61" t="s">
        <v>347</v>
      </c>
      <c r="C178" s="61" t="s">
        <v>348</v>
      </c>
      <c r="D178" s="61" t="s">
        <v>349</v>
      </c>
      <c r="E178" s="70">
        <f>_xlfn.XLOOKUP(B178,Sheet!$B$2:$B$317,Sheet!$H$2:$H$317,,0)</f>
        <v>140</v>
      </c>
      <c r="F178" s="70">
        <f>_xlfn.XLOOKUP(B178,Sheet!$B$2:$B$317,Sheet!$I$2:$I$317,,0)</f>
        <v>50</v>
      </c>
      <c r="G178" s="68">
        <f t="shared" si="7"/>
        <v>90</v>
      </c>
      <c r="H178" s="66">
        <f t="shared" si="8"/>
        <v>180</v>
      </c>
      <c r="I178" s="67" t="str">
        <f t="shared" si="9"/>
        <v>0</v>
      </c>
    </row>
    <row r="179" spans="1:9" x14ac:dyDescent="0.25">
      <c r="A179" s="61">
        <v>174</v>
      </c>
      <c r="B179" s="61" t="s">
        <v>645</v>
      </c>
      <c r="C179" s="61" t="s">
        <v>348</v>
      </c>
      <c r="D179" s="61" t="s">
        <v>646</v>
      </c>
      <c r="E179" s="70">
        <f>_xlfn.XLOOKUP(B179,Sheet!$B$2:$B$317,Sheet!$H$2:$H$317,,0)</f>
        <v>303</v>
      </c>
      <c r="F179" s="70">
        <f>_xlfn.XLOOKUP(B179,Sheet!$B$2:$B$317,Sheet!$I$2:$I$317,,0)</f>
        <v>175</v>
      </c>
      <c r="G179" s="68">
        <f t="shared" si="7"/>
        <v>128</v>
      </c>
      <c r="H179" s="66">
        <f t="shared" si="8"/>
        <v>73.142857142857139</v>
      </c>
      <c r="I179" s="67" t="str">
        <f t="shared" si="9"/>
        <v>0</v>
      </c>
    </row>
    <row r="180" spans="1:9" x14ac:dyDescent="0.25">
      <c r="A180" s="61">
        <v>175</v>
      </c>
      <c r="B180" s="61" t="s">
        <v>641</v>
      </c>
      <c r="C180" s="61" t="s">
        <v>348</v>
      </c>
      <c r="D180" s="61" t="s">
        <v>642</v>
      </c>
      <c r="E180" s="70">
        <f>_xlfn.XLOOKUP(B180,Sheet!$B$2:$B$317,Sheet!$H$2:$H$317,,0)</f>
        <v>103</v>
      </c>
      <c r="F180" s="70">
        <f>_xlfn.XLOOKUP(B180,Sheet!$B$2:$B$317,Sheet!$I$2:$I$317,,0)</f>
        <v>492</v>
      </c>
      <c r="G180" s="68">
        <f t="shared" si="7"/>
        <v>-389</v>
      </c>
      <c r="H180" s="66">
        <f t="shared" si="8"/>
        <v>-79.065040650406502</v>
      </c>
      <c r="I180" s="67" t="str">
        <f t="shared" si="9"/>
        <v>Sử dụng Tiết kiệm điện</v>
      </c>
    </row>
    <row r="181" spans="1:9" x14ac:dyDescent="0.25">
      <c r="A181" s="61">
        <v>176</v>
      </c>
      <c r="B181" s="61" t="s">
        <v>672</v>
      </c>
      <c r="C181" s="61" t="s">
        <v>671</v>
      </c>
      <c r="D181" s="61" t="s">
        <v>663</v>
      </c>
      <c r="E181" s="70">
        <f>_xlfn.XLOOKUP(B181,Sheet!$B$2:$B$317,Sheet!$H$2:$H$317,,0)</f>
        <v>160</v>
      </c>
      <c r="F181" s="70">
        <f>_xlfn.XLOOKUP(B181,Sheet!$B$2:$B$317,Sheet!$I$2:$I$317,,0)</f>
        <v>152</v>
      </c>
      <c r="G181" s="68">
        <f t="shared" si="7"/>
        <v>8</v>
      </c>
      <c r="H181" s="66">
        <f t="shared" si="8"/>
        <v>5.2631578947368416</v>
      </c>
      <c r="I181" s="67" t="str">
        <f t="shared" si="9"/>
        <v>0</v>
      </c>
    </row>
    <row r="182" spans="1:9" x14ac:dyDescent="0.25">
      <c r="A182" s="61">
        <v>177</v>
      </c>
      <c r="B182" s="61" t="s">
        <v>434</v>
      </c>
      <c r="C182" s="61" t="s">
        <v>435</v>
      </c>
      <c r="D182" s="61" t="s">
        <v>436</v>
      </c>
      <c r="E182" s="70">
        <f>_xlfn.XLOOKUP(B182,Sheet!$B$2:$B$317,Sheet!$H$2:$H$317,,0)</f>
        <v>140</v>
      </c>
      <c r="F182" s="70">
        <f>_xlfn.XLOOKUP(B182,Sheet!$B$2:$B$317,Sheet!$I$2:$I$317,,0)</f>
        <v>139</v>
      </c>
      <c r="G182" s="68">
        <f t="shared" si="7"/>
        <v>1</v>
      </c>
      <c r="H182" s="66">
        <f t="shared" si="8"/>
        <v>0.71942446043165476</v>
      </c>
      <c r="I182" s="67" t="str">
        <f t="shared" si="9"/>
        <v>0</v>
      </c>
    </row>
    <row r="183" spans="1:9" x14ac:dyDescent="0.25">
      <c r="A183" s="61">
        <v>178</v>
      </c>
      <c r="B183" s="61" t="s">
        <v>670</v>
      </c>
      <c r="C183" s="61" t="s">
        <v>671</v>
      </c>
      <c r="D183" s="61" t="s">
        <v>660</v>
      </c>
      <c r="E183" s="70">
        <f>_xlfn.XLOOKUP(B183,Sheet!$B$2:$B$317,Sheet!$H$2:$H$317,,0)</f>
        <v>495</v>
      </c>
      <c r="F183" s="70">
        <f>_xlfn.XLOOKUP(B183,Sheet!$B$2:$B$317,Sheet!$I$2:$I$317,,0)</f>
        <v>504</v>
      </c>
      <c r="G183" s="68">
        <f t="shared" si="7"/>
        <v>-9</v>
      </c>
      <c r="H183" s="66">
        <f t="shared" si="8"/>
        <v>-1.7857142857142856</v>
      </c>
      <c r="I183" s="67" t="str">
        <f t="shared" si="9"/>
        <v>Sử dụng Tiết kiệm điện</v>
      </c>
    </row>
    <row r="184" spans="1:9" x14ac:dyDescent="0.25">
      <c r="A184" s="61">
        <v>179</v>
      </c>
      <c r="B184" s="61" t="s">
        <v>277</v>
      </c>
      <c r="C184" s="61" t="s">
        <v>272</v>
      </c>
      <c r="D184" s="61" t="s">
        <v>276</v>
      </c>
      <c r="E184" s="70">
        <f>_xlfn.XLOOKUP(B184,Sheet!$B$2:$B$317,Sheet!$H$2:$H$317,,0)</f>
        <v>455</v>
      </c>
      <c r="F184" s="70">
        <f>_xlfn.XLOOKUP(B184,Sheet!$B$2:$B$317,Sheet!$I$2:$I$317,,0)</f>
        <v>281</v>
      </c>
      <c r="G184" s="68">
        <f t="shared" si="7"/>
        <v>174</v>
      </c>
      <c r="H184" s="66">
        <f t="shared" si="8"/>
        <v>61.921708185053383</v>
      </c>
      <c r="I184" s="67" t="str">
        <f t="shared" si="9"/>
        <v>0</v>
      </c>
    </row>
    <row r="185" spans="1:9" x14ac:dyDescent="0.25">
      <c r="A185" s="61">
        <v>180</v>
      </c>
      <c r="B185" s="61" t="s">
        <v>271</v>
      </c>
      <c r="C185" s="61" t="s">
        <v>272</v>
      </c>
      <c r="D185" s="61" t="s">
        <v>270</v>
      </c>
      <c r="E185" s="70">
        <f>_xlfn.XLOOKUP(B185,Sheet!$B$2:$B$317,Sheet!$H$2:$H$317,,0)</f>
        <v>468</v>
      </c>
      <c r="F185" s="70">
        <f>_xlfn.XLOOKUP(B185,Sheet!$B$2:$B$317,Sheet!$I$2:$I$317,,0)</f>
        <v>398</v>
      </c>
      <c r="G185" s="68">
        <f t="shared" si="7"/>
        <v>70</v>
      </c>
      <c r="H185" s="66">
        <f t="shared" si="8"/>
        <v>17.587939698492463</v>
      </c>
      <c r="I185" s="67" t="str">
        <f t="shared" si="9"/>
        <v>0</v>
      </c>
    </row>
    <row r="186" spans="1:9" x14ac:dyDescent="0.25">
      <c r="A186" s="61">
        <v>181</v>
      </c>
      <c r="B186" s="61" t="s">
        <v>725</v>
      </c>
      <c r="C186" s="61" t="s">
        <v>726</v>
      </c>
      <c r="D186" s="61" t="s">
        <v>453</v>
      </c>
      <c r="E186" s="70">
        <f>_xlfn.XLOOKUP(B186,Sheet!$B$2:$B$317,Sheet!$H$2:$H$317,,0)</f>
        <v>764</v>
      </c>
      <c r="F186" s="70">
        <f>_xlfn.XLOOKUP(B186,Sheet!$B$2:$B$317,Sheet!$I$2:$I$317,,0)</f>
        <v>753</v>
      </c>
      <c r="G186" s="68">
        <f t="shared" si="7"/>
        <v>11</v>
      </c>
      <c r="H186" s="66">
        <f t="shared" si="8"/>
        <v>1.4608233731739706</v>
      </c>
      <c r="I186" s="67" t="str">
        <f t="shared" si="9"/>
        <v>0</v>
      </c>
    </row>
    <row r="187" spans="1:9" x14ac:dyDescent="0.25">
      <c r="A187" s="61">
        <v>182</v>
      </c>
      <c r="B187" s="61" t="s">
        <v>446</v>
      </c>
      <c r="C187" s="61" t="s">
        <v>443</v>
      </c>
      <c r="D187" s="61" t="s">
        <v>447</v>
      </c>
      <c r="E187" s="70">
        <f>_xlfn.XLOOKUP(B187,Sheet!$B$2:$B$317,Sheet!$H$2:$H$317,,0)</f>
        <v>141</v>
      </c>
      <c r="F187" s="70">
        <f>_xlfn.XLOOKUP(B187,Sheet!$B$2:$B$317,Sheet!$I$2:$I$317,,0)</f>
        <v>133</v>
      </c>
      <c r="G187" s="68">
        <f t="shared" si="7"/>
        <v>8</v>
      </c>
      <c r="H187" s="66">
        <f t="shared" si="8"/>
        <v>6.0150375939849621</v>
      </c>
      <c r="I187" s="67" t="str">
        <f t="shared" si="9"/>
        <v>0</v>
      </c>
    </row>
    <row r="188" spans="1:9" x14ac:dyDescent="0.25">
      <c r="A188" s="61">
        <v>183</v>
      </c>
      <c r="B188" s="61" t="s">
        <v>675</v>
      </c>
      <c r="C188" s="61" t="s">
        <v>676</v>
      </c>
      <c r="D188" s="61" t="s">
        <v>677</v>
      </c>
      <c r="E188" s="70">
        <f>_xlfn.XLOOKUP(B188,Sheet!$B$2:$B$317,Sheet!$H$2:$H$317,,0)</f>
        <v>35</v>
      </c>
      <c r="F188" s="70">
        <f>_xlfn.XLOOKUP(B188,Sheet!$B$2:$B$317,Sheet!$I$2:$I$317,,0)</f>
        <v>27</v>
      </c>
      <c r="G188" s="68">
        <f t="shared" si="7"/>
        <v>8</v>
      </c>
      <c r="H188" s="66">
        <f t="shared" si="8"/>
        <v>29.629629629629626</v>
      </c>
      <c r="I188" s="67" t="str">
        <f t="shared" si="9"/>
        <v>0</v>
      </c>
    </row>
    <row r="189" spans="1:9" x14ac:dyDescent="0.25">
      <c r="A189" s="61">
        <v>184</v>
      </c>
      <c r="B189" s="61" t="s">
        <v>304</v>
      </c>
      <c r="C189" s="61" t="s">
        <v>305</v>
      </c>
      <c r="D189" s="61" t="s">
        <v>306</v>
      </c>
      <c r="E189" s="70">
        <f>_xlfn.XLOOKUP(B189,Sheet!$B$2:$B$317,Sheet!$H$2:$H$317,,0)</f>
        <v>892</v>
      </c>
      <c r="F189" s="70">
        <f>_xlfn.XLOOKUP(B189,Sheet!$B$2:$B$317,Sheet!$I$2:$I$317,,0)</f>
        <v>741</v>
      </c>
      <c r="G189" s="68">
        <f t="shared" si="7"/>
        <v>151</v>
      </c>
      <c r="H189" s="66">
        <f t="shared" si="8"/>
        <v>20.3778677462888</v>
      </c>
      <c r="I189" s="67" t="str">
        <f t="shared" si="9"/>
        <v>0</v>
      </c>
    </row>
    <row r="190" spans="1:9" x14ac:dyDescent="0.25">
      <c r="A190" s="61">
        <v>185</v>
      </c>
      <c r="B190" s="61" t="s">
        <v>600</v>
      </c>
      <c r="C190" s="61" t="s">
        <v>601</v>
      </c>
      <c r="D190" s="61" t="s">
        <v>602</v>
      </c>
      <c r="E190" s="70">
        <f>_xlfn.XLOOKUP(B190,Sheet!$B$2:$B$317,Sheet!$H$2:$H$317,,0)</f>
        <v>37</v>
      </c>
      <c r="F190" s="70">
        <f>_xlfn.XLOOKUP(B190,Sheet!$B$2:$B$317,Sheet!$I$2:$I$317,,0)</f>
        <v>32</v>
      </c>
      <c r="G190" s="68">
        <f t="shared" si="7"/>
        <v>5</v>
      </c>
      <c r="H190" s="66">
        <f t="shared" si="8"/>
        <v>15.625</v>
      </c>
      <c r="I190" s="67" t="str">
        <f t="shared" si="9"/>
        <v>0</v>
      </c>
    </row>
    <row r="191" spans="1:9" x14ac:dyDescent="0.25">
      <c r="A191" s="61">
        <v>186</v>
      </c>
      <c r="B191" s="61" t="s">
        <v>594</v>
      </c>
      <c r="C191" s="61" t="s">
        <v>595</v>
      </c>
      <c r="D191" s="61" t="s">
        <v>593</v>
      </c>
      <c r="E191" s="70">
        <f>_xlfn.XLOOKUP(B191,Sheet!$B$2:$B$317,Sheet!$H$2:$H$317,,0)</f>
        <v>105</v>
      </c>
      <c r="F191" s="70">
        <f>_xlfn.XLOOKUP(B191,Sheet!$B$2:$B$317,Sheet!$I$2:$I$317,,0)</f>
        <v>106</v>
      </c>
      <c r="G191" s="68">
        <f t="shared" si="7"/>
        <v>-1</v>
      </c>
      <c r="H191" s="66">
        <f t="shared" si="8"/>
        <v>-0.94339622641509435</v>
      </c>
      <c r="I191" s="67" t="str">
        <f t="shared" si="9"/>
        <v>Sử dụng Tiết kiệm điện</v>
      </c>
    </row>
    <row r="192" spans="1:9" x14ac:dyDescent="0.25">
      <c r="A192" s="61">
        <v>187</v>
      </c>
      <c r="B192" s="61" t="s">
        <v>590</v>
      </c>
      <c r="C192" s="61" t="s">
        <v>591</v>
      </c>
      <c r="D192" s="61" t="s">
        <v>592</v>
      </c>
      <c r="E192" s="70">
        <f>_xlfn.XLOOKUP(B192,Sheet!$B$2:$B$317,Sheet!$H$2:$H$317,,0)</f>
        <v>73</v>
      </c>
      <c r="F192" s="70">
        <f>_xlfn.XLOOKUP(B192,Sheet!$B$2:$B$317,Sheet!$I$2:$I$317,,0)</f>
        <v>155</v>
      </c>
      <c r="G192" s="68">
        <f t="shared" si="7"/>
        <v>-82</v>
      </c>
      <c r="H192" s="66">
        <f t="shared" si="8"/>
        <v>-52.903225806451616</v>
      </c>
      <c r="I192" s="67" t="str">
        <f t="shared" si="9"/>
        <v>Sử dụng Tiết kiệm điện</v>
      </c>
    </row>
    <row r="193" spans="1:9" x14ac:dyDescent="0.25">
      <c r="A193" s="61">
        <v>188</v>
      </c>
      <c r="B193" s="61" t="s">
        <v>708</v>
      </c>
      <c r="C193" s="61" t="s">
        <v>709</v>
      </c>
      <c r="D193" s="61" t="s">
        <v>710</v>
      </c>
      <c r="E193" s="70">
        <f>_xlfn.XLOOKUP(B193,Sheet!$B$2:$B$317,Sheet!$H$2:$H$317,,0)</f>
        <v>139</v>
      </c>
      <c r="F193" s="70">
        <f>_xlfn.XLOOKUP(B193,Sheet!$B$2:$B$317,Sheet!$I$2:$I$317,,0)</f>
        <v>94</v>
      </c>
      <c r="G193" s="68">
        <f t="shared" si="7"/>
        <v>45</v>
      </c>
      <c r="H193" s="66">
        <f t="shared" si="8"/>
        <v>47.872340425531917</v>
      </c>
      <c r="I193" s="67" t="str">
        <f t="shared" si="9"/>
        <v>0</v>
      </c>
    </row>
    <row r="194" spans="1:9" x14ac:dyDescent="0.25">
      <c r="A194" s="61">
        <v>189</v>
      </c>
      <c r="B194" s="61" t="s">
        <v>200</v>
      </c>
      <c r="C194" s="61" t="s">
        <v>183</v>
      </c>
      <c r="D194" s="61" t="s">
        <v>199</v>
      </c>
      <c r="E194" s="70">
        <f>_xlfn.XLOOKUP(B194,Sheet!$B$2:$B$317,Sheet!$H$2:$H$317,,0)</f>
        <v>1321</v>
      </c>
      <c r="F194" s="70">
        <f>_xlfn.XLOOKUP(B194,Sheet!$B$2:$B$317,Sheet!$I$2:$I$317,,0)</f>
        <v>764</v>
      </c>
      <c r="G194" s="68">
        <f t="shared" si="7"/>
        <v>557</v>
      </c>
      <c r="H194" s="66">
        <f t="shared" si="8"/>
        <v>72.905759162303667</v>
      </c>
      <c r="I194" s="67" t="str">
        <f t="shared" si="9"/>
        <v>0</v>
      </c>
    </row>
    <row r="195" spans="1:9" x14ac:dyDescent="0.25">
      <c r="A195" s="61">
        <v>190</v>
      </c>
      <c r="B195" s="61" t="s">
        <v>182</v>
      </c>
      <c r="C195" s="61" t="s">
        <v>183</v>
      </c>
      <c r="D195" s="61" t="s">
        <v>184</v>
      </c>
      <c r="E195" s="70">
        <f>_xlfn.XLOOKUP(B195,Sheet!$B$2:$B$317,Sheet!$H$2:$H$317,,0)</f>
        <v>168</v>
      </c>
      <c r="F195" s="70">
        <f>_xlfn.XLOOKUP(B195,Sheet!$B$2:$B$317,Sheet!$I$2:$I$317,,0)</f>
        <v>227</v>
      </c>
      <c r="G195" s="68">
        <f t="shared" si="7"/>
        <v>-59</v>
      </c>
      <c r="H195" s="66">
        <f t="shared" si="8"/>
        <v>-25.991189427312776</v>
      </c>
      <c r="I195" s="67" t="str">
        <f t="shared" si="9"/>
        <v>Sử dụng Tiết kiệm điện</v>
      </c>
    </row>
    <row r="196" spans="1:9" x14ac:dyDescent="0.25">
      <c r="A196" s="61">
        <v>191</v>
      </c>
      <c r="B196" s="61" t="s">
        <v>469</v>
      </c>
      <c r="C196" s="61" t="s">
        <v>468</v>
      </c>
      <c r="D196" s="61" t="s">
        <v>98</v>
      </c>
      <c r="E196" s="70">
        <f>_xlfn.XLOOKUP(B196,Sheet!$B$2:$B$317,Sheet!$H$2:$H$317,,0)</f>
        <v>670</v>
      </c>
      <c r="F196" s="70">
        <f>_xlfn.XLOOKUP(B196,Sheet!$B$2:$B$317,Sheet!$I$2:$I$317,,0)</f>
        <v>479</v>
      </c>
      <c r="G196" s="68">
        <f t="shared" si="7"/>
        <v>191</v>
      </c>
      <c r="H196" s="66">
        <f t="shared" si="8"/>
        <v>39.874739039665968</v>
      </c>
      <c r="I196" s="67" t="str">
        <f t="shared" si="9"/>
        <v>0</v>
      </c>
    </row>
    <row r="197" spans="1:9" x14ac:dyDescent="0.25">
      <c r="A197" s="61">
        <v>192</v>
      </c>
      <c r="B197" s="61" t="s">
        <v>467</v>
      </c>
      <c r="C197" s="61" t="s">
        <v>468</v>
      </c>
      <c r="D197" s="61" t="s">
        <v>98</v>
      </c>
      <c r="E197" s="70">
        <f>_xlfn.XLOOKUP(B197,Sheet!$B$2:$B$317,Sheet!$H$2:$H$317,,0)</f>
        <v>8698</v>
      </c>
      <c r="F197" s="70">
        <f>_xlfn.XLOOKUP(B197,Sheet!$B$2:$B$317,Sheet!$I$2:$I$317,,0)</f>
        <v>6400</v>
      </c>
      <c r="G197" s="68">
        <f t="shared" si="7"/>
        <v>2298</v>
      </c>
      <c r="H197" s="66">
        <f t="shared" si="8"/>
        <v>35.90625</v>
      </c>
      <c r="I197" s="67" t="str">
        <f t="shared" si="9"/>
        <v>0</v>
      </c>
    </row>
    <row r="198" spans="1:9" x14ac:dyDescent="0.25">
      <c r="A198" s="61">
        <v>193</v>
      </c>
      <c r="B198" s="61" t="s">
        <v>189</v>
      </c>
      <c r="C198" s="61" t="s">
        <v>190</v>
      </c>
      <c r="D198" s="61" t="s">
        <v>188</v>
      </c>
      <c r="E198" s="70">
        <f>_xlfn.XLOOKUP(B198,Sheet!$B$2:$B$317,Sheet!$H$2:$H$317,,0)</f>
        <v>991</v>
      </c>
      <c r="F198" s="70">
        <f>_xlfn.XLOOKUP(B198,Sheet!$B$2:$B$317,Sheet!$I$2:$I$317,,0)</f>
        <v>799</v>
      </c>
      <c r="G198" s="68">
        <f t="shared" ref="G198:G261" si="10">+E198-F198</f>
        <v>192</v>
      </c>
      <c r="H198" s="66">
        <f t="shared" ref="H198:H261" si="11">+G198/F198*100</f>
        <v>24.030037546933666</v>
      </c>
      <c r="I198" s="67" t="str">
        <f t="shared" si="9"/>
        <v>0</v>
      </c>
    </row>
    <row r="199" spans="1:9" x14ac:dyDescent="0.25">
      <c r="A199" s="61">
        <v>194</v>
      </c>
      <c r="B199" s="61" t="s">
        <v>193</v>
      </c>
      <c r="C199" s="61" t="s">
        <v>190</v>
      </c>
      <c r="D199" s="61" t="s">
        <v>188</v>
      </c>
      <c r="E199" s="70">
        <f>_xlfn.XLOOKUP(B199,Sheet!$B$2:$B$317,Sheet!$H$2:$H$317,,0)</f>
        <v>315</v>
      </c>
      <c r="F199" s="70">
        <f>_xlfn.XLOOKUP(B199,Sheet!$B$2:$B$317,Sheet!$I$2:$I$317,,0)</f>
        <v>318</v>
      </c>
      <c r="G199" s="68">
        <f t="shared" si="10"/>
        <v>-3</v>
      </c>
      <c r="H199" s="66">
        <f t="shared" si="11"/>
        <v>-0.94339622641509435</v>
      </c>
      <c r="I199" s="67" t="str">
        <f t="shared" si="9"/>
        <v>Sử dụng Tiết kiệm điện</v>
      </c>
    </row>
    <row r="200" spans="1:9" x14ac:dyDescent="0.25">
      <c r="A200" s="61">
        <v>195</v>
      </c>
      <c r="B200" s="61" t="s">
        <v>194</v>
      </c>
      <c r="C200" s="61" t="s">
        <v>190</v>
      </c>
      <c r="D200" s="61" t="s">
        <v>188</v>
      </c>
      <c r="E200" s="70">
        <f>_xlfn.XLOOKUP(B200,Sheet!$B$2:$B$317,Sheet!$H$2:$H$317,,0)</f>
        <v>81</v>
      </c>
      <c r="F200" s="70">
        <f>_xlfn.XLOOKUP(B200,Sheet!$B$2:$B$317,Sheet!$I$2:$I$317,,0)</f>
        <v>88</v>
      </c>
      <c r="G200" s="68">
        <f t="shared" si="10"/>
        <v>-7</v>
      </c>
      <c r="H200" s="66">
        <f t="shared" si="11"/>
        <v>-7.9545454545454541</v>
      </c>
      <c r="I200" s="67" t="str">
        <f t="shared" si="9"/>
        <v>Sử dụng Tiết kiệm điện</v>
      </c>
    </row>
    <row r="201" spans="1:9" x14ac:dyDescent="0.25">
      <c r="A201" s="61">
        <v>196</v>
      </c>
      <c r="B201" s="61" t="s">
        <v>378</v>
      </c>
      <c r="C201" s="61" t="s">
        <v>379</v>
      </c>
      <c r="D201" s="61" t="s">
        <v>380</v>
      </c>
      <c r="E201" s="70">
        <f>_xlfn.XLOOKUP(B201,Sheet!$B$2:$B$317,Sheet!$H$2:$H$317,,0)</f>
        <v>208</v>
      </c>
      <c r="F201" s="70">
        <f>_xlfn.XLOOKUP(B201,Sheet!$B$2:$B$317,Sheet!$I$2:$I$317,,0)</f>
        <v>155</v>
      </c>
      <c r="G201" s="68">
        <f t="shared" si="10"/>
        <v>53</v>
      </c>
      <c r="H201" s="66">
        <f t="shared" si="11"/>
        <v>34.193548387096776</v>
      </c>
      <c r="I201" s="67" t="str">
        <f t="shared" si="9"/>
        <v>0</v>
      </c>
    </row>
    <row r="202" spans="1:9" x14ac:dyDescent="0.25">
      <c r="A202" s="61">
        <v>197</v>
      </c>
      <c r="B202" s="61" t="s">
        <v>384</v>
      </c>
      <c r="C202" s="61" t="s">
        <v>379</v>
      </c>
      <c r="D202" s="61" t="s">
        <v>380</v>
      </c>
      <c r="E202" s="70">
        <f>_xlfn.XLOOKUP(B202,Sheet!$B$2:$B$317,Sheet!$H$2:$H$317,,0)</f>
        <v>1306</v>
      </c>
      <c r="F202" s="70">
        <f>_xlfn.XLOOKUP(B202,Sheet!$B$2:$B$317,Sheet!$I$2:$I$317,,0)</f>
        <v>1025</v>
      </c>
      <c r="G202" s="68">
        <f t="shared" si="10"/>
        <v>281</v>
      </c>
      <c r="H202" s="66">
        <f t="shared" si="11"/>
        <v>27.414634146341466</v>
      </c>
      <c r="I202" s="67" t="str">
        <f t="shared" si="9"/>
        <v>0</v>
      </c>
    </row>
    <row r="203" spans="1:9" x14ac:dyDescent="0.25">
      <c r="A203" s="61">
        <v>198</v>
      </c>
      <c r="B203" s="61" t="s">
        <v>318</v>
      </c>
      <c r="C203" s="61" t="s">
        <v>319</v>
      </c>
      <c r="D203" s="61" t="s">
        <v>310</v>
      </c>
      <c r="E203" s="70">
        <f>_xlfn.XLOOKUP(B203,Sheet!$B$2:$B$317,Sheet!$H$2:$H$317,,0)</f>
        <v>1194</v>
      </c>
      <c r="F203" s="70">
        <f>_xlfn.XLOOKUP(B203,Sheet!$B$2:$B$317,Sheet!$I$2:$I$317,,0)</f>
        <v>1010</v>
      </c>
      <c r="G203" s="68">
        <f t="shared" si="10"/>
        <v>184</v>
      </c>
      <c r="H203" s="66">
        <f t="shared" si="11"/>
        <v>18.217821782178216</v>
      </c>
      <c r="I203" s="67" t="str">
        <f t="shared" si="9"/>
        <v>0</v>
      </c>
    </row>
    <row r="204" spans="1:9" x14ac:dyDescent="0.25">
      <c r="A204" s="61">
        <v>199</v>
      </c>
      <c r="B204" s="61" t="s">
        <v>396</v>
      </c>
      <c r="C204" s="61" t="s">
        <v>397</v>
      </c>
      <c r="D204" s="61" t="s">
        <v>380</v>
      </c>
      <c r="E204" s="70">
        <f>_xlfn.XLOOKUP(B204,Sheet!$B$2:$B$317,Sheet!$H$2:$H$317,,0)</f>
        <v>2110</v>
      </c>
      <c r="F204" s="70">
        <f>_xlfn.XLOOKUP(B204,Sheet!$B$2:$B$317,Sheet!$I$2:$I$317,,0)</f>
        <v>1791</v>
      </c>
      <c r="G204" s="68">
        <f t="shared" si="10"/>
        <v>319</v>
      </c>
      <c r="H204" s="66">
        <f t="shared" si="11"/>
        <v>17.811278615298715</v>
      </c>
      <c r="I204" s="67" t="str">
        <f t="shared" si="9"/>
        <v>0</v>
      </c>
    </row>
    <row r="205" spans="1:9" x14ac:dyDescent="0.25">
      <c r="A205" s="61">
        <v>200</v>
      </c>
      <c r="B205" s="61" t="s">
        <v>692</v>
      </c>
      <c r="C205" s="61" t="s">
        <v>693</v>
      </c>
      <c r="D205" s="61" t="s">
        <v>400</v>
      </c>
      <c r="E205" s="70">
        <f>_xlfn.XLOOKUP(B205,Sheet!$B$2:$B$317,Sheet!$H$2:$H$317,,0)</f>
        <v>845</v>
      </c>
      <c r="F205" s="70">
        <f>_xlfn.XLOOKUP(B205,Sheet!$B$2:$B$317,Sheet!$I$2:$I$317,,0)</f>
        <v>708</v>
      </c>
      <c r="G205" s="68">
        <f t="shared" si="10"/>
        <v>137</v>
      </c>
      <c r="H205" s="66">
        <f t="shared" si="11"/>
        <v>19.350282485875706</v>
      </c>
      <c r="I205" s="67" t="str">
        <f t="shared" si="9"/>
        <v>0</v>
      </c>
    </row>
    <row r="206" spans="1:9" x14ac:dyDescent="0.25">
      <c r="A206" s="61">
        <v>201</v>
      </c>
      <c r="B206" s="61" t="s">
        <v>694</v>
      </c>
      <c r="C206" s="61" t="s">
        <v>693</v>
      </c>
      <c r="D206" s="61" t="s">
        <v>695</v>
      </c>
      <c r="E206" s="70">
        <f>_xlfn.XLOOKUP(B206,Sheet!$B$2:$B$317,Sheet!$H$2:$H$317,,0)</f>
        <v>312</v>
      </c>
      <c r="F206" s="70">
        <f>_xlfn.XLOOKUP(B206,Sheet!$B$2:$B$317,Sheet!$I$2:$I$317,,0)</f>
        <v>333</v>
      </c>
      <c r="G206" s="68">
        <f t="shared" si="10"/>
        <v>-21</v>
      </c>
      <c r="H206" s="66">
        <f t="shared" si="11"/>
        <v>-6.3063063063063058</v>
      </c>
      <c r="I206" s="67" t="str">
        <f t="shared" si="9"/>
        <v>Sử dụng Tiết kiệm điện</v>
      </c>
    </row>
    <row r="207" spans="1:9" x14ac:dyDescent="0.25">
      <c r="A207" s="61">
        <v>202</v>
      </c>
      <c r="B207" s="61" t="s">
        <v>88</v>
      </c>
      <c r="C207" s="61" t="s">
        <v>89</v>
      </c>
      <c r="D207" s="61" t="s">
        <v>80</v>
      </c>
      <c r="E207" s="70">
        <f>_xlfn.XLOOKUP(B207,Sheet!$B$2:$B$317,Sheet!$H$2:$H$317,,0)</f>
        <v>1233</v>
      </c>
      <c r="F207" s="70">
        <f>_xlfn.XLOOKUP(B207,Sheet!$B$2:$B$317,Sheet!$I$2:$I$317,,0)</f>
        <v>856</v>
      </c>
      <c r="G207" s="68">
        <f t="shared" si="10"/>
        <v>377</v>
      </c>
      <c r="H207" s="66">
        <f t="shared" si="11"/>
        <v>44.042056074766357</v>
      </c>
      <c r="I207" s="67" t="str">
        <f t="shared" si="9"/>
        <v>0</v>
      </c>
    </row>
    <row r="208" spans="1:9" x14ac:dyDescent="0.25">
      <c r="A208" s="61">
        <v>203</v>
      </c>
      <c r="B208" s="61" t="s">
        <v>527</v>
      </c>
      <c r="C208" s="61" t="s">
        <v>528</v>
      </c>
      <c r="D208" s="61" t="s">
        <v>529</v>
      </c>
      <c r="E208" s="70">
        <f>_xlfn.XLOOKUP(B208,Sheet!$B$2:$B$317,Sheet!$H$2:$H$317,,0)</f>
        <v>84</v>
      </c>
      <c r="F208" s="70">
        <f>_xlfn.XLOOKUP(B208,Sheet!$B$2:$B$317,Sheet!$I$2:$I$317,,0)</f>
        <v>99</v>
      </c>
      <c r="G208" s="68">
        <f t="shared" si="10"/>
        <v>-15</v>
      </c>
      <c r="H208" s="66">
        <f t="shared" si="11"/>
        <v>-15.151515151515152</v>
      </c>
      <c r="I208" s="67" t="str">
        <f t="shared" si="9"/>
        <v>Sử dụng Tiết kiệm điện</v>
      </c>
    </row>
    <row r="209" spans="1:9" x14ac:dyDescent="0.25">
      <c r="A209" s="61">
        <v>204</v>
      </c>
      <c r="B209" s="61" t="s">
        <v>374</v>
      </c>
      <c r="C209" s="61" t="s">
        <v>375</v>
      </c>
      <c r="D209" s="61" t="s">
        <v>376</v>
      </c>
      <c r="E209" s="70">
        <f>_xlfn.XLOOKUP(B209,Sheet!$B$2:$B$317,Sheet!$H$2:$H$317,,0)</f>
        <v>840</v>
      </c>
      <c r="F209" s="70">
        <f>_xlfn.XLOOKUP(B209,Sheet!$B$2:$B$317,Sheet!$I$2:$I$317,,0)</f>
        <v>615</v>
      </c>
      <c r="G209" s="68">
        <f t="shared" si="10"/>
        <v>225</v>
      </c>
      <c r="H209" s="66">
        <f t="shared" si="11"/>
        <v>36.585365853658537</v>
      </c>
      <c r="I209" s="67" t="str">
        <f t="shared" si="9"/>
        <v>0</v>
      </c>
    </row>
    <row r="210" spans="1:9" x14ac:dyDescent="0.25">
      <c r="A210" s="61">
        <v>205</v>
      </c>
      <c r="B210" s="61" t="s">
        <v>105</v>
      </c>
      <c r="C210" s="61" t="s">
        <v>106</v>
      </c>
      <c r="D210" s="61" t="s">
        <v>107</v>
      </c>
      <c r="E210" s="70">
        <f>_xlfn.XLOOKUP(B210,Sheet!$B$2:$B$317,Sheet!$H$2:$H$317,,0)</f>
        <v>402</v>
      </c>
      <c r="F210" s="70">
        <f>_xlfn.XLOOKUP(B210,Sheet!$B$2:$B$317,Sheet!$I$2:$I$317,,0)</f>
        <v>228</v>
      </c>
      <c r="G210" s="68">
        <f t="shared" si="10"/>
        <v>174</v>
      </c>
      <c r="H210" s="66">
        <f t="shared" si="11"/>
        <v>76.31578947368422</v>
      </c>
      <c r="I210" s="67" t="str">
        <f t="shared" si="9"/>
        <v>0</v>
      </c>
    </row>
    <row r="211" spans="1:9" x14ac:dyDescent="0.25">
      <c r="A211" s="61">
        <v>206</v>
      </c>
      <c r="B211" s="61" t="s">
        <v>40</v>
      </c>
      <c r="C211" s="61" t="s">
        <v>41</v>
      </c>
      <c r="D211" s="61" t="s">
        <v>42</v>
      </c>
      <c r="E211" s="70">
        <f>_xlfn.XLOOKUP(B211,Sheet!$B$2:$B$317,Sheet!$H$2:$H$317,,0)</f>
        <v>582</v>
      </c>
      <c r="F211" s="70">
        <f>_xlfn.XLOOKUP(B211,Sheet!$B$2:$B$317,Sheet!$I$2:$I$317,,0)</f>
        <v>509</v>
      </c>
      <c r="G211" s="68">
        <f t="shared" si="10"/>
        <v>73</v>
      </c>
      <c r="H211" s="66">
        <f t="shared" si="11"/>
        <v>14.341846758349705</v>
      </c>
      <c r="I211" s="67" t="str">
        <f t="shared" si="9"/>
        <v>0</v>
      </c>
    </row>
    <row r="212" spans="1:9" x14ac:dyDescent="0.25">
      <c r="A212" s="61">
        <v>207</v>
      </c>
      <c r="B212" s="61" t="s">
        <v>177</v>
      </c>
      <c r="C212" s="61" t="s">
        <v>178</v>
      </c>
      <c r="D212" s="61" t="s">
        <v>179</v>
      </c>
      <c r="E212" s="70">
        <f>_xlfn.XLOOKUP(B212,Sheet!$B$2:$B$317,Sheet!$H$2:$H$317,,0)</f>
        <v>166</v>
      </c>
      <c r="F212" s="70">
        <f>_xlfn.XLOOKUP(B212,Sheet!$B$2:$B$317,Sheet!$I$2:$I$317,,0)</f>
        <v>64</v>
      </c>
      <c r="G212" s="68">
        <f t="shared" si="10"/>
        <v>102</v>
      </c>
      <c r="H212" s="66">
        <f t="shared" si="11"/>
        <v>159.375</v>
      </c>
      <c r="I212" s="67" t="str">
        <f t="shared" si="9"/>
        <v>0</v>
      </c>
    </row>
    <row r="213" spans="1:9" x14ac:dyDescent="0.25">
      <c r="A213" s="61">
        <v>208</v>
      </c>
      <c r="B213" s="61" t="s">
        <v>195</v>
      </c>
      <c r="C213" s="61" t="s">
        <v>196</v>
      </c>
      <c r="D213" s="61" t="s">
        <v>188</v>
      </c>
      <c r="E213" s="70">
        <f>_xlfn.XLOOKUP(B213,Sheet!$B$2:$B$317,Sheet!$H$2:$H$317,,0)</f>
        <v>914</v>
      </c>
      <c r="F213" s="70">
        <f>_xlfn.XLOOKUP(B213,Sheet!$B$2:$B$317,Sheet!$I$2:$I$317,,0)</f>
        <v>748</v>
      </c>
      <c r="G213" s="68">
        <f t="shared" si="10"/>
        <v>166</v>
      </c>
      <c r="H213" s="66">
        <f t="shared" si="11"/>
        <v>22.192513368983956</v>
      </c>
      <c r="I213" s="67" t="str">
        <f t="shared" si="9"/>
        <v>0</v>
      </c>
    </row>
    <row r="214" spans="1:9" x14ac:dyDescent="0.25">
      <c r="A214" s="61">
        <v>209</v>
      </c>
      <c r="B214" s="61" t="s">
        <v>180</v>
      </c>
      <c r="C214" s="61" t="s">
        <v>178</v>
      </c>
      <c r="D214" s="61" t="s">
        <v>181</v>
      </c>
      <c r="E214" s="70">
        <f>_xlfn.XLOOKUP(B214,Sheet!$B$2:$B$317,Sheet!$H$2:$H$317,,0)</f>
        <v>31</v>
      </c>
      <c r="F214" s="70">
        <f>_xlfn.XLOOKUP(B214,Sheet!$B$2:$B$317,Sheet!$I$2:$I$317,,0)</f>
        <v>56</v>
      </c>
      <c r="G214" s="68">
        <f t="shared" si="10"/>
        <v>-25</v>
      </c>
      <c r="H214" s="66">
        <f t="shared" si="11"/>
        <v>-44.642857142857146</v>
      </c>
      <c r="I214" s="67" t="str">
        <f t="shared" si="9"/>
        <v>Sử dụng Tiết kiệm điện</v>
      </c>
    </row>
    <row r="215" spans="1:9" x14ac:dyDescent="0.25">
      <c r="A215" s="61">
        <v>210</v>
      </c>
      <c r="B215" s="61" t="s">
        <v>126</v>
      </c>
      <c r="C215" s="61" t="s">
        <v>127</v>
      </c>
      <c r="D215" s="61" t="s">
        <v>120</v>
      </c>
      <c r="E215" s="70">
        <f>_xlfn.XLOOKUP(B215,Sheet!$B$2:$B$317,Sheet!$H$2:$H$317,,0)</f>
        <v>91</v>
      </c>
      <c r="F215" s="70">
        <f>_xlfn.XLOOKUP(B215,Sheet!$B$2:$B$317,Sheet!$I$2:$I$317,,0)</f>
        <v>113</v>
      </c>
      <c r="G215" s="68">
        <f t="shared" si="10"/>
        <v>-22</v>
      </c>
      <c r="H215" s="66">
        <f t="shared" si="11"/>
        <v>-19.469026548672566</v>
      </c>
      <c r="I215" s="67" t="str">
        <f t="shared" si="9"/>
        <v>Sử dụng Tiết kiệm điện</v>
      </c>
    </row>
    <row r="216" spans="1:9" x14ac:dyDescent="0.25">
      <c r="A216" s="61">
        <v>211</v>
      </c>
      <c r="B216" s="61" t="s">
        <v>143</v>
      </c>
      <c r="C216" s="61" t="s">
        <v>144</v>
      </c>
      <c r="D216" s="61" t="s">
        <v>141</v>
      </c>
      <c r="E216" s="70">
        <f>_xlfn.XLOOKUP(B216,Sheet!$B$2:$B$317,Sheet!$H$2:$H$317,,0)</f>
        <v>300</v>
      </c>
      <c r="F216" s="70">
        <f>_xlfn.XLOOKUP(B216,Sheet!$B$2:$B$317,Sheet!$I$2:$I$317,,0)</f>
        <v>881</v>
      </c>
      <c r="G216" s="68">
        <f t="shared" si="10"/>
        <v>-581</v>
      </c>
      <c r="H216" s="66">
        <f t="shared" si="11"/>
        <v>-65.947786606129398</v>
      </c>
      <c r="I216" s="67" t="str">
        <f t="shared" si="9"/>
        <v>Sử dụng Tiết kiệm điện</v>
      </c>
    </row>
    <row r="217" spans="1:9" x14ac:dyDescent="0.25">
      <c r="A217" s="61">
        <v>212</v>
      </c>
      <c r="B217" s="61" t="s">
        <v>425</v>
      </c>
      <c r="C217" s="61" t="s">
        <v>426</v>
      </c>
      <c r="D217" s="61" t="s">
        <v>427</v>
      </c>
      <c r="E217" s="70">
        <f>_xlfn.XLOOKUP(B217,Sheet!$B$2:$B$317,Sheet!$H$2:$H$317,,0)</f>
        <v>716</v>
      </c>
      <c r="F217" s="70">
        <f>_xlfn.XLOOKUP(B217,Sheet!$B$2:$B$317,Sheet!$I$2:$I$317,,0)</f>
        <v>694</v>
      </c>
      <c r="G217" s="68">
        <f t="shared" si="10"/>
        <v>22</v>
      </c>
      <c r="H217" s="66">
        <f t="shared" si="11"/>
        <v>3.1700288184438041</v>
      </c>
      <c r="I217" s="67" t="str">
        <f t="shared" si="9"/>
        <v>0</v>
      </c>
    </row>
    <row r="218" spans="1:9" x14ac:dyDescent="0.25">
      <c r="A218" s="61">
        <v>213</v>
      </c>
      <c r="B218" s="61" t="s">
        <v>341</v>
      </c>
      <c r="C218" s="61" t="s">
        <v>342</v>
      </c>
      <c r="D218" s="61" t="s">
        <v>343</v>
      </c>
      <c r="E218" s="70">
        <f>_xlfn.XLOOKUP(B218,Sheet!$B$2:$B$317,Sheet!$H$2:$H$317,,0)</f>
        <v>150</v>
      </c>
      <c r="F218" s="70">
        <f>_xlfn.XLOOKUP(B218,Sheet!$B$2:$B$317,Sheet!$I$2:$I$317,,0)</f>
        <v>56</v>
      </c>
      <c r="G218" s="68">
        <f t="shared" si="10"/>
        <v>94</v>
      </c>
      <c r="H218" s="66">
        <f t="shared" si="11"/>
        <v>167.85714285714286</v>
      </c>
      <c r="I218" s="67" t="str">
        <f t="shared" si="9"/>
        <v>0</v>
      </c>
    </row>
    <row r="219" spans="1:9" x14ac:dyDescent="0.25">
      <c r="A219" s="61">
        <v>214</v>
      </c>
      <c r="B219" s="61" t="s">
        <v>634</v>
      </c>
      <c r="C219" s="61" t="s">
        <v>635</v>
      </c>
      <c r="D219" s="61" t="s">
        <v>636</v>
      </c>
      <c r="E219" s="70">
        <f>_xlfn.XLOOKUP(B219,Sheet!$B$2:$B$317,Sheet!$H$2:$H$317,,0)</f>
        <v>56</v>
      </c>
      <c r="F219" s="70">
        <f>_xlfn.XLOOKUP(B219,Sheet!$B$2:$B$317,Sheet!$I$2:$I$317,,0)</f>
        <v>34</v>
      </c>
      <c r="G219" s="68">
        <f t="shared" si="10"/>
        <v>22</v>
      </c>
      <c r="H219" s="66">
        <f t="shared" si="11"/>
        <v>64.705882352941174</v>
      </c>
      <c r="I219" s="67" t="str">
        <f t="shared" si="9"/>
        <v>0</v>
      </c>
    </row>
    <row r="220" spans="1:9" x14ac:dyDescent="0.25">
      <c r="A220" s="61">
        <v>215</v>
      </c>
      <c r="B220" s="61" t="s">
        <v>228</v>
      </c>
      <c r="C220" s="61" t="s">
        <v>226</v>
      </c>
      <c r="D220" s="61" t="s">
        <v>229</v>
      </c>
      <c r="E220" s="70">
        <f>_xlfn.XLOOKUP(B220,Sheet!$B$2:$B$317,Sheet!$H$2:$H$317,,0)</f>
        <v>780</v>
      </c>
      <c r="F220" s="70">
        <f>_xlfn.XLOOKUP(B220,Sheet!$B$2:$B$317,Sheet!$I$2:$I$317,,0)</f>
        <v>673</v>
      </c>
      <c r="G220" s="68">
        <f t="shared" si="10"/>
        <v>107</v>
      </c>
      <c r="H220" s="66">
        <f t="shared" si="11"/>
        <v>15.89895988112927</v>
      </c>
      <c r="I220" s="67" t="str">
        <f t="shared" si="9"/>
        <v>0</v>
      </c>
    </row>
    <row r="221" spans="1:9" x14ac:dyDescent="0.25">
      <c r="A221" s="61">
        <v>216</v>
      </c>
      <c r="B221" s="61" t="s">
        <v>225</v>
      </c>
      <c r="C221" s="61" t="s">
        <v>226</v>
      </c>
      <c r="D221" s="61" t="s">
        <v>227</v>
      </c>
      <c r="E221" s="70">
        <f>_xlfn.XLOOKUP(B221,Sheet!$B$2:$B$317,Sheet!$H$2:$H$317,,0)</f>
        <v>312</v>
      </c>
      <c r="F221" s="70">
        <f>_xlfn.XLOOKUP(B221,Sheet!$B$2:$B$317,Sheet!$I$2:$I$317,,0)</f>
        <v>323</v>
      </c>
      <c r="G221" s="68">
        <f t="shared" si="10"/>
        <v>-11</v>
      </c>
      <c r="H221" s="66">
        <f t="shared" si="11"/>
        <v>-3.4055727554179565</v>
      </c>
      <c r="I221" s="67" t="str">
        <f t="shared" si="9"/>
        <v>Sử dụng Tiết kiệm điện</v>
      </c>
    </row>
    <row r="222" spans="1:9" x14ac:dyDescent="0.25">
      <c r="A222" s="61">
        <v>217</v>
      </c>
      <c r="B222" s="61" t="s">
        <v>727</v>
      </c>
      <c r="C222" s="61" t="s">
        <v>728</v>
      </c>
      <c r="D222" s="61" t="s">
        <v>151</v>
      </c>
      <c r="E222" s="70">
        <f>_xlfn.XLOOKUP(B222,Sheet!$B$2:$B$317,Sheet!$H$2:$H$317,,0)</f>
        <v>1106</v>
      </c>
      <c r="F222" s="70">
        <f>_xlfn.XLOOKUP(B222,Sheet!$B$2:$B$317,Sheet!$I$2:$I$317,,0)</f>
        <v>397</v>
      </c>
      <c r="G222" s="68">
        <f t="shared" si="10"/>
        <v>709</v>
      </c>
      <c r="H222" s="66">
        <f t="shared" si="11"/>
        <v>178.58942065491183</v>
      </c>
      <c r="I222" s="67" t="str">
        <f t="shared" si="9"/>
        <v>0</v>
      </c>
    </row>
    <row r="223" spans="1:9" x14ac:dyDescent="0.25">
      <c r="A223" s="61">
        <v>218</v>
      </c>
      <c r="B223" s="61" t="s">
        <v>585</v>
      </c>
      <c r="C223" s="61" t="s">
        <v>329</v>
      </c>
      <c r="D223" s="61" t="s">
        <v>582</v>
      </c>
      <c r="E223" s="70">
        <f>_xlfn.XLOOKUP(B223,Sheet!$B$2:$B$317,Sheet!$H$2:$H$317,,0)</f>
        <v>630</v>
      </c>
      <c r="F223" s="70">
        <f>_xlfn.XLOOKUP(B223,Sheet!$B$2:$B$317,Sheet!$I$2:$I$317,,0)</f>
        <v>419</v>
      </c>
      <c r="G223" s="68">
        <f t="shared" si="10"/>
        <v>211</v>
      </c>
      <c r="H223" s="66">
        <f t="shared" si="11"/>
        <v>50.35799522673031</v>
      </c>
      <c r="I223" s="67" t="str">
        <f t="shared" ref="I223:I286" si="12">+IF(H223&lt;=0,"Sử dụng Tiết kiệm điện",IF(H223&gt;0,"0"))</f>
        <v>0</v>
      </c>
    </row>
    <row r="224" spans="1:9" x14ac:dyDescent="0.25">
      <c r="A224" s="61">
        <v>219</v>
      </c>
      <c r="B224" s="61" t="s">
        <v>328</v>
      </c>
      <c r="C224" s="61" t="s">
        <v>329</v>
      </c>
      <c r="D224" s="61" t="s">
        <v>330</v>
      </c>
      <c r="E224" s="70">
        <f>_xlfn.XLOOKUP(B224,Sheet!$B$2:$B$317,Sheet!$H$2:$H$317,,0)</f>
        <v>562</v>
      </c>
      <c r="F224" s="70">
        <f>_xlfn.XLOOKUP(B224,Sheet!$B$2:$B$317,Sheet!$I$2:$I$317,,0)</f>
        <v>453</v>
      </c>
      <c r="G224" s="68">
        <f t="shared" si="10"/>
        <v>109</v>
      </c>
      <c r="H224" s="66">
        <f t="shared" si="11"/>
        <v>24.061810154525386</v>
      </c>
      <c r="I224" s="67" t="str">
        <f t="shared" si="12"/>
        <v>0</v>
      </c>
    </row>
    <row r="225" spans="1:9" x14ac:dyDescent="0.25">
      <c r="A225" s="61">
        <v>220</v>
      </c>
      <c r="B225" s="61" t="s">
        <v>586</v>
      </c>
      <c r="C225" s="61" t="s">
        <v>329</v>
      </c>
      <c r="D225" s="61" t="s">
        <v>582</v>
      </c>
      <c r="E225" s="70">
        <f>_xlfn.XLOOKUP(B225,Sheet!$B$2:$B$317,Sheet!$H$2:$H$317,,0)</f>
        <v>146</v>
      </c>
      <c r="F225" s="70">
        <f>_xlfn.XLOOKUP(B225,Sheet!$B$2:$B$317,Sheet!$I$2:$I$317,,0)</f>
        <v>119</v>
      </c>
      <c r="G225" s="68">
        <f t="shared" si="10"/>
        <v>27</v>
      </c>
      <c r="H225" s="66">
        <f t="shared" si="11"/>
        <v>22.689075630252102</v>
      </c>
      <c r="I225" s="67" t="str">
        <f t="shared" si="12"/>
        <v>0</v>
      </c>
    </row>
    <row r="226" spans="1:9" x14ac:dyDescent="0.25">
      <c r="A226" s="61">
        <v>221</v>
      </c>
      <c r="B226" s="61" t="s">
        <v>587</v>
      </c>
      <c r="C226" s="61" t="s">
        <v>329</v>
      </c>
      <c r="D226" s="61" t="s">
        <v>588</v>
      </c>
      <c r="E226" s="70">
        <f>_xlfn.XLOOKUP(B226,Sheet!$B$2:$B$317,Sheet!$H$2:$H$317,,0)</f>
        <v>4</v>
      </c>
      <c r="F226" s="70">
        <f>_xlfn.XLOOKUP(B226,Sheet!$B$2:$B$317,Sheet!$I$2:$I$317,,0)</f>
        <v>152</v>
      </c>
      <c r="G226" s="68">
        <f t="shared" si="10"/>
        <v>-148</v>
      </c>
      <c r="H226" s="66">
        <f t="shared" si="11"/>
        <v>-97.368421052631575</v>
      </c>
      <c r="I226" s="67" t="str">
        <f t="shared" si="12"/>
        <v>Sử dụng Tiết kiệm điện</v>
      </c>
    </row>
    <row r="227" spans="1:9" x14ac:dyDescent="0.25">
      <c r="A227" s="61">
        <v>222</v>
      </c>
      <c r="B227" s="61" t="s">
        <v>254</v>
      </c>
      <c r="C227" s="61" t="s">
        <v>255</v>
      </c>
      <c r="D227" s="61" t="s">
        <v>256</v>
      </c>
      <c r="E227" s="70">
        <f>_xlfn.XLOOKUP(B227,Sheet!$B$2:$B$317,Sheet!$H$2:$H$317,,0)</f>
        <v>92</v>
      </c>
      <c r="F227" s="70">
        <f>_xlfn.XLOOKUP(B227,Sheet!$B$2:$B$317,Sheet!$I$2:$I$317,,0)</f>
        <v>61</v>
      </c>
      <c r="G227" s="68">
        <f t="shared" si="10"/>
        <v>31</v>
      </c>
      <c r="H227" s="66">
        <f t="shared" si="11"/>
        <v>50.819672131147541</v>
      </c>
      <c r="I227" s="67" t="str">
        <f t="shared" si="12"/>
        <v>0</v>
      </c>
    </row>
    <row r="228" spans="1:9" x14ac:dyDescent="0.25">
      <c r="A228" s="61">
        <v>223</v>
      </c>
      <c r="B228" s="61" t="s">
        <v>480</v>
      </c>
      <c r="C228" s="61" t="s">
        <v>255</v>
      </c>
      <c r="D228" s="61" t="s">
        <v>257</v>
      </c>
      <c r="E228" s="70">
        <f>_xlfn.XLOOKUP(B228,Sheet!$B$2:$B$317,Sheet!$H$2:$H$317,,0)</f>
        <v>225</v>
      </c>
      <c r="F228" s="70">
        <f>_xlfn.XLOOKUP(B228,Sheet!$B$2:$B$317,Sheet!$I$2:$I$317,,0)</f>
        <v>160</v>
      </c>
      <c r="G228" s="68">
        <f t="shared" si="10"/>
        <v>65</v>
      </c>
      <c r="H228" s="66">
        <f t="shared" si="11"/>
        <v>40.625</v>
      </c>
      <c r="I228" s="67" t="str">
        <f t="shared" si="12"/>
        <v>0</v>
      </c>
    </row>
    <row r="229" spans="1:9" x14ac:dyDescent="0.25">
      <c r="A229" s="61">
        <v>224</v>
      </c>
      <c r="B229" s="61" t="s">
        <v>481</v>
      </c>
      <c r="C229" s="61" t="s">
        <v>255</v>
      </c>
      <c r="D229" s="61" t="s">
        <v>257</v>
      </c>
      <c r="E229" s="70">
        <f>_xlfn.XLOOKUP(B229,Sheet!$B$2:$B$317,Sheet!$H$2:$H$317,,0)</f>
        <v>913</v>
      </c>
      <c r="F229" s="70">
        <f>_xlfn.XLOOKUP(B229,Sheet!$B$2:$B$317,Sheet!$I$2:$I$317,,0)</f>
        <v>661</v>
      </c>
      <c r="G229" s="68">
        <f t="shared" si="10"/>
        <v>252</v>
      </c>
      <c r="H229" s="66">
        <f t="shared" si="11"/>
        <v>38.12405446293495</v>
      </c>
      <c r="I229" s="67" t="str">
        <f t="shared" si="12"/>
        <v>0</v>
      </c>
    </row>
    <row r="230" spans="1:9" x14ac:dyDescent="0.25">
      <c r="A230" s="61">
        <v>225</v>
      </c>
      <c r="B230" s="61" t="s">
        <v>260</v>
      </c>
      <c r="C230" s="61" t="s">
        <v>255</v>
      </c>
      <c r="D230" s="61" t="s">
        <v>261</v>
      </c>
      <c r="E230" s="70">
        <f>_xlfn.XLOOKUP(B230,Sheet!$B$2:$B$317,Sheet!$H$2:$H$317,,0)</f>
        <v>118</v>
      </c>
      <c r="F230" s="70">
        <f>_xlfn.XLOOKUP(B230,Sheet!$B$2:$B$317,Sheet!$I$2:$I$317,,0)</f>
        <v>118</v>
      </c>
      <c r="G230" s="68">
        <f t="shared" si="10"/>
        <v>0</v>
      </c>
      <c r="H230" s="66">
        <f t="shared" si="11"/>
        <v>0</v>
      </c>
      <c r="I230" s="67" t="str">
        <f t="shared" si="12"/>
        <v>Sử dụng Tiết kiệm điện</v>
      </c>
    </row>
    <row r="231" spans="1:9" x14ac:dyDescent="0.25">
      <c r="A231" s="61">
        <v>226</v>
      </c>
      <c r="B231" s="61" t="s">
        <v>130</v>
      </c>
      <c r="C231" s="61" t="s">
        <v>131</v>
      </c>
      <c r="D231" s="61" t="s">
        <v>132</v>
      </c>
      <c r="E231" s="70">
        <f>_xlfn.XLOOKUP(B231,Sheet!$B$2:$B$317,Sheet!$H$2:$H$317,,0)</f>
        <v>284</v>
      </c>
      <c r="F231" s="70">
        <f>_xlfn.XLOOKUP(B231,Sheet!$B$2:$B$317,Sheet!$I$2:$I$317,,0)</f>
        <v>248</v>
      </c>
      <c r="G231" s="68">
        <f t="shared" si="10"/>
        <v>36</v>
      </c>
      <c r="H231" s="66">
        <f t="shared" si="11"/>
        <v>14.516129032258066</v>
      </c>
      <c r="I231" s="67" t="str">
        <f t="shared" si="12"/>
        <v>0</v>
      </c>
    </row>
    <row r="232" spans="1:9" x14ac:dyDescent="0.25">
      <c r="A232" s="61">
        <v>227</v>
      </c>
      <c r="B232" s="61" t="s">
        <v>679</v>
      </c>
      <c r="C232" s="61" t="s">
        <v>131</v>
      </c>
      <c r="D232" s="61" t="s">
        <v>680</v>
      </c>
      <c r="E232" s="70">
        <f>_xlfn.XLOOKUP(B232,Sheet!$B$2:$B$317,Sheet!$H$2:$H$317,,0)</f>
        <v>426</v>
      </c>
      <c r="F232" s="70">
        <f>_xlfn.XLOOKUP(B232,Sheet!$B$2:$B$317,Sheet!$I$2:$I$317,,0)</f>
        <v>530</v>
      </c>
      <c r="G232" s="68">
        <f t="shared" si="10"/>
        <v>-104</v>
      </c>
      <c r="H232" s="66">
        <f t="shared" si="11"/>
        <v>-19.622641509433965</v>
      </c>
      <c r="I232" s="67" t="str">
        <f t="shared" si="12"/>
        <v>Sử dụng Tiết kiệm điện</v>
      </c>
    </row>
    <row r="233" spans="1:9" x14ac:dyDescent="0.25">
      <c r="A233" s="61">
        <v>228</v>
      </c>
      <c r="B233" s="61" t="s">
        <v>133</v>
      </c>
      <c r="C233" s="61" t="s">
        <v>131</v>
      </c>
      <c r="D233" s="61" t="s">
        <v>134</v>
      </c>
      <c r="E233" s="70">
        <f>_xlfn.XLOOKUP(B233,Sheet!$B$2:$B$317,Sheet!$H$2:$H$317,,0)</f>
        <v>225</v>
      </c>
      <c r="F233" s="70">
        <f>_xlfn.XLOOKUP(B233,Sheet!$B$2:$B$317,Sheet!$I$2:$I$317,,0)</f>
        <v>517</v>
      </c>
      <c r="G233" s="68">
        <f t="shared" si="10"/>
        <v>-292</v>
      </c>
      <c r="H233" s="66">
        <f t="shared" si="11"/>
        <v>-56.479690522243708</v>
      </c>
      <c r="I233" s="67" t="str">
        <f t="shared" si="12"/>
        <v>Sử dụng Tiết kiệm điện</v>
      </c>
    </row>
    <row r="234" spans="1:9" x14ac:dyDescent="0.25">
      <c r="A234" s="61">
        <v>229</v>
      </c>
      <c r="B234" s="61" t="s">
        <v>410</v>
      </c>
      <c r="C234" s="61" t="s">
        <v>411</v>
      </c>
      <c r="D234" s="61" t="s">
        <v>405</v>
      </c>
      <c r="E234" s="70">
        <f>_xlfn.XLOOKUP(B234,Sheet!$B$2:$B$317,Sheet!$H$2:$H$317,,0)</f>
        <v>724</v>
      </c>
      <c r="F234" s="70">
        <f>_xlfn.XLOOKUP(B234,Sheet!$B$2:$B$317,Sheet!$I$2:$I$317,,0)</f>
        <v>700</v>
      </c>
      <c r="G234" s="68">
        <f t="shared" si="10"/>
        <v>24</v>
      </c>
      <c r="H234" s="66">
        <f t="shared" si="11"/>
        <v>3.4285714285714288</v>
      </c>
      <c r="I234" s="67" t="str">
        <f t="shared" si="12"/>
        <v>0</v>
      </c>
    </row>
    <row r="235" spans="1:9" x14ac:dyDescent="0.25">
      <c r="A235" s="61">
        <v>230</v>
      </c>
      <c r="B235" s="61" t="s">
        <v>351</v>
      </c>
      <c r="C235" s="61" t="s">
        <v>345</v>
      </c>
      <c r="D235" s="61" t="s">
        <v>350</v>
      </c>
      <c r="E235" s="70">
        <f>_xlfn.XLOOKUP(B235,Sheet!$B$2:$B$317,Sheet!$H$2:$H$317,,0)</f>
        <v>804</v>
      </c>
      <c r="F235" s="70">
        <f>_xlfn.XLOOKUP(B235,Sheet!$B$2:$B$317,Sheet!$I$2:$I$317,,0)</f>
        <v>386</v>
      </c>
      <c r="G235" s="68">
        <f t="shared" si="10"/>
        <v>418</v>
      </c>
      <c r="H235" s="66">
        <f t="shared" si="11"/>
        <v>108.29015544041451</v>
      </c>
      <c r="I235" s="67" t="str">
        <f t="shared" si="12"/>
        <v>0</v>
      </c>
    </row>
    <row r="236" spans="1:9" x14ac:dyDescent="0.25">
      <c r="A236" s="61">
        <v>231</v>
      </c>
      <c r="B236" s="61" t="s">
        <v>344</v>
      </c>
      <c r="C236" s="61" t="s">
        <v>345</v>
      </c>
      <c r="D236" s="61" t="s">
        <v>346</v>
      </c>
      <c r="E236" s="70">
        <f>_xlfn.XLOOKUP(B236,Sheet!$B$2:$B$317,Sheet!$H$2:$H$317,,0)</f>
        <v>249</v>
      </c>
      <c r="F236" s="70">
        <f>_xlfn.XLOOKUP(B236,Sheet!$B$2:$B$317,Sheet!$I$2:$I$317,,0)</f>
        <v>192</v>
      </c>
      <c r="G236" s="68">
        <f t="shared" si="10"/>
        <v>57</v>
      </c>
      <c r="H236" s="66">
        <f t="shared" si="11"/>
        <v>29.6875</v>
      </c>
      <c r="I236" s="67" t="str">
        <f t="shared" si="12"/>
        <v>0</v>
      </c>
    </row>
    <row r="237" spans="1:9" x14ac:dyDescent="0.25">
      <c r="A237" s="61">
        <v>232</v>
      </c>
      <c r="B237" s="61" t="s">
        <v>647</v>
      </c>
      <c r="C237" s="61" t="s">
        <v>345</v>
      </c>
      <c r="D237" s="61" t="s">
        <v>644</v>
      </c>
      <c r="E237" s="70">
        <f>_xlfn.XLOOKUP(B237,Sheet!$B$2:$B$317,Sheet!$H$2:$H$317,,0)</f>
        <v>133</v>
      </c>
      <c r="F237" s="70">
        <f>_xlfn.XLOOKUP(B237,Sheet!$B$2:$B$317,Sheet!$I$2:$I$317,,0)</f>
        <v>112</v>
      </c>
      <c r="G237" s="68">
        <f t="shared" si="10"/>
        <v>21</v>
      </c>
      <c r="H237" s="66">
        <f t="shared" si="11"/>
        <v>18.75</v>
      </c>
      <c r="I237" s="67" t="str">
        <f t="shared" si="12"/>
        <v>0</v>
      </c>
    </row>
    <row r="238" spans="1:9" x14ac:dyDescent="0.25">
      <c r="A238" s="61">
        <v>233</v>
      </c>
      <c r="B238" s="61" t="s">
        <v>484</v>
      </c>
      <c r="C238" s="61" t="s">
        <v>485</v>
      </c>
      <c r="D238" s="61" t="s">
        <v>486</v>
      </c>
      <c r="E238" s="70">
        <f>_xlfn.XLOOKUP(B238,Sheet!$B$2:$B$317,Sheet!$H$2:$H$317,,0)</f>
        <v>898</v>
      </c>
      <c r="F238" s="70">
        <f>_xlfn.XLOOKUP(B238,Sheet!$B$2:$B$317,Sheet!$I$2:$I$317,,0)</f>
        <v>796</v>
      </c>
      <c r="G238" s="68">
        <f t="shared" si="10"/>
        <v>102</v>
      </c>
      <c r="H238" s="66">
        <f t="shared" si="11"/>
        <v>12.814070351758794</v>
      </c>
      <c r="I238" s="67" t="str">
        <f t="shared" si="12"/>
        <v>0</v>
      </c>
    </row>
    <row r="239" spans="1:9" x14ac:dyDescent="0.25">
      <c r="A239" s="61">
        <v>234</v>
      </c>
      <c r="B239" s="61" t="s">
        <v>121</v>
      </c>
      <c r="C239" s="61" t="s">
        <v>122</v>
      </c>
      <c r="D239" s="61" t="s">
        <v>120</v>
      </c>
      <c r="E239" s="70">
        <f>_xlfn.XLOOKUP(B239,Sheet!$B$2:$B$317,Sheet!$H$2:$H$317,,0)</f>
        <v>844</v>
      </c>
      <c r="F239" s="70">
        <f>_xlfn.XLOOKUP(B239,Sheet!$B$2:$B$317,Sheet!$I$2:$I$317,,0)</f>
        <v>644</v>
      </c>
      <c r="G239" s="68">
        <f t="shared" si="10"/>
        <v>200</v>
      </c>
      <c r="H239" s="66">
        <f t="shared" si="11"/>
        <v>31.05590062111801</v>
      </c>
      <c r="I239" s="67" t="str">
        <f t="shared" si="12"/>
        <v>0</v>
      </c>
    </row>
    <row r="240" spans="1:9" x14ac:dyDescent="0.25">
      <c r="A240" s="61">
        <v>235</v>
      </c>
      <c r="B240" s="61" t="s">
        <v>716</v>
      </c>
      <c r="C240" s="61" t="s">
        <v>717</v>
      </c>
      <c r="D240" s="61" t="s">
        <v>718</v>
      </c>
      <c r="E240" s="70">
        <f>_xlfn.XLOOKUP(B240,Sheet!$B$2:$B$317,Sheet!$H$2:$H$317,,0)</f>
        <v>48</v>
      </c>
      <c r="F240" s="70">
        <f>_xlfn.XLOOKUP(B240,Sheet!$B$2:$B$317,Sheet!$I$2:$I$317,,0)</f>
        <v>27</v>
      </c>
      <c r="G240" s="68">
        <f t="shared" si="10"/>
        <v>21</v>
      </c>
      <c r="H240" s="66">
        <f t="shared" si="11"/>
        <v>77.777777777777786</v>
      </c>
      <c r="I240" s="67" t="str">
        <f t="shared" si="12"/>
        <v>0</v>
      </c>
    </row>
    <row r="241" spans="1:9" x14ac:dyDescent="0.25">
      <c r="A241" s="61">
        <v>236</v>
      </c>
      <c r="B241" s="61" t="s">
        <v>515</v>
      </c>
      <c r="C241" s="61" t="s">
        <v>516</v>
      </c>
      <c r="D241" s="61" t="s">
        <v>509</v>
      </c>
      <c r="E241" s="70">
        <f>_xlfn.XLOOKUP(B241,Sheet!$B$2:$B$317,Sheet!$H$2:$H$317,,0)</f>
        <v>770</v>
      </c>
      <c r="F241" s="70">
        <f>_xlfn.XLOOKUP(B241,Sheet!$B$2:$B$317,Sheet!$I$2:$I$317,,0)</f>
        <v>663</v>
      </c>
      <c r="G241" s="68">
        <f t="shared" si="10"/>
        <v>107</v>
      </c>
      <c r="H241" s="66">
        <f t="shared" si="11"/>
        <v>16.138763197586727</v>
      </c>
      <c r="I241" s="67" t="str">
        <f t="shared" si="12"/>
        <v>0</v>
      </c>
    </row>
    <row r="242" spans="1:9" x14ac:dyDescent="0.25">
      <c r="A242" s="61">
        <v>237</v>
      </c>
      <c r="B242" s="61" t="s">
        <v>474</v>
      </c>
      <c r="C242" s="61" t="s">
        <v>475</v>
      </c>
      <c r="D242" s="61" t="s">
        <v>14</v>
      </c>
      <c r="E242" s="70">
        <f>_xlfn.XLOOKUP(B242,Sheet!$B$2:$B$317,Sheet!$H$2:$H$317,,0)</f>
        <v>1663</v>
      </c>
      <c r="F242" s="70">
        <f>_xlfn.XLOOKUP(B242,Sheet!$B$2:$B$317,Sheet!$I$2:$I$317,,0)</f>
        <v>1509</v>
      </c>
      <c r="G242" s="68">
        <f t="shared" si="10"/>
        <v>154</v>
      </c>
      <c r="H242" s="66">
        <f t="shared" si="11"/>
        <v>10.205434062292909</v>
      </c>
      <c r="I242" s="67" t="str">
        <f t="shared" si="12"/>
        <v>0</v>
      </c>
    </row>
    <row r="243" spans="1:9" x14ac:dyDescent="0.25">
      <c r="A243" s="61">
        <v>238</v>
      </c>
      <c r="B243" s="61" t="s">
        <v>363</v>
      </c>
      <c r="C243" s="61" t="s">
        <v>364</v>
      </c>
      <c r="D243" s="61" t="s">
        <v>361</v>
      </c>
      <c r="E243" s="70">
        <f>_xlfn.XLOOKUP(B243,Sheet!$B$2:$B$317,Sheet!$H$2:$H$317,,0)</f>
        <v>18</v>
      </c>
      <c r="F243" s="70">
        <f>_xlfn.XLOOKUP(B243,Sheet!$B$2:$B$317,Sheet!$I$2:$I$317,,0)</f>
        <v>6</v>
      </c>
      <c r="G243" s="68">
        <f t="shared" si="10"/>
        <v>12</v>
      </c>
      <c r="H243" s="66">
        <f t="shared" si="11"/>
        <v>200</v>
      </c>
      <c r="I243" s="67" t="str">
        <f t="shared" si="12"/>
        <v>0</v>
      </c>
    </row>
    <row r="244" spans="1:9" x14ac:dyDescent="0.25">
      <c r="A244" s="61">
        <v>239</v>
      </c>
      <c r="B244" s="61" t="s">
        <v>413</v>
      </c>
      <c r="C244" s="61" t="s">
        <v>364</v>
      </c>
      <c r="D244" s="61" t="s">
        <v>412</v>
      </c>
      <c r="E244" s="70">
        <f>_xlfn.XLOOKUP(B244,Sheet!$B$2:$B$317,Sheet!$H$2:$H$317,,0)</f>
        <v>174</v>
      </c>
      <c r="F244" s="70">
        <f>_xlfn.XLOOKUP(B244,Sheet!$B$2:$B$317,Sheet!$I$2:$I$317,,0)</f>
        <v>118</v>
      </c>
      <c r="G244" s="68">
        <f t="shared" si="10"/>
        <v>56</v>
      </c>
      <c r="H244" s="66">
        <f t="shared" si="11"/>
        <v>47.457627118644069</v>
      </c>
      <c r="I244" s="67" t="str">
        <f t="shared" si="12"/>
        <v>0</v>
      </c>
    </row>
    <row r="245" spans="1:9" x14ac:dyDescent="0.25">
      <c r="A245" s="61">
        <v>240</v>
      </c>
      <c r="B245" s="61" t="s">
        <v>734</v>
      </c>
      <c r="C245" s="61" t="s">
        <v>364</v>
      </c>
      <c r="D245" s="61" t="s">
        <v>733</v>
      </c>
      <c r="E245" s="70">
        <f>_xlfn.XLOOKUP(B245,Sheet!$B$2:$B$317,Sheet!$H$2:$H$317,,0)</f>
        <v>36</v>
      </c>
      <c r="F245" s="70">
        <f>_xlfn.XLOOKUP(B245,Sheet!$B$2:$B$317,Sheet!$I$2:$I$317,,0)</f>
        <v>38</v>
      </c>
      <c r="G245" s="68">
        <f t="shared" si="10"/>
        <v>-2</v>
      </c>
      <c r="H245" s="66">
        <f t="shared" si="11"/>
        <v>-5.2631578947368416</v>
      </c>
      <c r="I245" s="67" t="str">
        <f t="shared" si="12"/>
        <v>Sử dụng Tiết kiệm điện</v>
      </c>
    </row>
    <row r="246" spans="1:9" x14ac:dyDescent="0.25">
      <c r="A246" s="61">
        <v>241</v>
      </c>
      <c r="B246" s="61" t="s">
        <v>704</v>
      </c>
      <c r="C246" s="61" t="s">
        <v>364</v>
      </c>
      <c r="D246" s="61" t="s">
        <v>702</v>
      </c>
      <c r="E246" s="70">
        <f>_xlfn.XLOOKUP(B246,Sheet!$B$2:$B$317,Sheet!$H$2:$H$317,,0)</f>
        <v>10</v>
      </c>
      <c r="F246" s="70">
        <f>_xlfn.XLOOKUP(B246,Sheet!$B$2:$B$317,Sheet!$I$2:$I$317,,0)</f>
        <v>12</v>
      </c>
      <c r="G246" s="68">
        <f t="shared" si="10"/>
        <v>-2</v>
      </c>
      <c r="H246" s="66">
        <f t="shared" si="11"/>
        <v>-16.666666666666664</v>
      </c>
      <c r="I246" s="67" t="str">
        <f t="shared" si="12"/>
        <v>Sử dụng Tiết kiệm điện</v>
      </c>
    </row>
    <row r="247" spans="1:9" x14ac:dyDescent="0.25">
      <c r="A247" s="61">
        <v>242</v>
      </c>
      <c r="B247" s="61" t="s">
        <v>320</v>
      </c>
      <c r="C247" s="61" t="s">
        <v>321</v>
      </c>
      <c r="D247" s="61" t="s">
        <v>313</v>
      </c>
      <c r="E247" s="70">
        <f>_xlfn.XLOOKUP(B247,Sheet!$B$2:$B$317,Sheet!$H$2:$H$317,,0)</f>
        <v>586</v>
      </c>
      <c r="F247" s="70">
        <f>_xlfn.XLOOKUP(B247,Sheet!$B$2:$B$317,Sheet!$I$2:$I$317,,0)</f>
        <v>517</v>
      </c>
      <c r="G247" s="68">
        <f t="shared" si="10"/>
        <v>69</v>
      </c>
      <c r="H247" s="66">
        <f t="shared" si="11"/>
        <v>13.346228239845262</v>
      </c>
      <c r="I247" s="67" t="str">
        <f t="shared" si="12"/>
        <v>0</v>
      </c>
    </row>
    <row r="248" spans="1:9" x14ac:dyDescent="0.25">
      <c r="A248" s="61">
        <v>243</v>
      </c>
      <c r="B248" s="61" t="s">
        <v>556</v>
      </c>
      <c r="C248" s="61" t="s">
        <v>557</v>
      </c>
      <c r="D248" s="61" t="s">
        <v>552</v>
      </c>
      <c r="E248" s="70">
        <f>_xlfn.XLOOKUP(B248,Sheet!$B$2:$B$317,Sheet!$H$2:$H$317,,0)</f>
        <v>413</v>
      </c>
      <c r="F248" s="70">
        <f>_xlfn.XLOOKUP(B248,Sheet!$B$2:$B$317,Sheet!$I$2:$I$317,,0)</f>
        <v>303</v>
      </c>
      <c r="G248" s="68">
        <f t="shared" si="10"/>
        <v>110</v>
      </c>
      <c r="H248" s="66">
        <f t="shared" si="11"/>
        <v>36.303630363036305</v>
      </c>
      <c r="I248" s="67" t="str">
        <f t="shared" si="12"/>
        <v>0</v>
      </c>
    </row>
    <row r="249" spans="1:9" x14ac:dyDescent="0.25">
      <c r="A249" s="61">
        <v>244</v>
      </c>
      <c r="B249" s="61" t="s">
        <v>558</v>
      </c>
      <c r="C249" s="61" t="s">
        <v>559</v>
      </c>
      <c r="D249" s="61" t="s">
        <v>555</v>
      </c>
      <c r="E249" s="70">
        <f>_xlfn.XLOOKUP(B249,Sheet!$B$2:$B$317,Sheet!$H$2:$H$317,,0)</f>
        <v>729</v>
      </c>
      <c r="F249" s="70">
        <f>_xlfn.XLOOKUP(B249,Sheet!$B$2:$B$317,Sheet!$I$2:$I$317,,0)</f>
        <v>569</v>
      </c>
      <c r="G249" s="68">
        <f t="shared" si="10"/>
        <v>160</v>
      </c>
      <c r="H249" s="66">
        <f t="shared" si="11"/>
        <v>28.119507908611602</v>
      </c>
      <c r="I249" s="67" t="str">
        <f t="shared" si="12"/>
        <v>0</v>
      </c>
    </row>
    <row r="250" spans="1:9" x14ac:dyDescent="0.25">
      <c r="A250" s="61">
        <v>245</v>
      </c>
      <c r="B250" s="61" t="s">
        <v>366</v>
      </c>
      <c r="C250" s="61" t="s">
        <v>367</v>
      </c>
      <c r="D250" s="61" t="s">
        <v>365</v>
      </c>
      <c r="E250" s="70">
        <f>_xlfn.XLOOKUP(B250,Sheet!$B$2:$B$317,Sheet!$H$2:$H$317,,0)</f>
        <v>460</v>
      </c>
      <c r="F250" s="70">
        <f>_xlfn.XLOOKUP(B250,Sheet!$B$2:$B$317,Sheet!$I$2:$I$317,,0)</f>
        <v>445</v>
      </c>
      <c r="G250" s="68">
        <f t="shared" si="10"/>
        <v>15</v>
      </c>
      <c r="H250" s="66">
        <f t="shared" si="11"/>
        <v>3.3707865168539324</v>
      </c>
      <c r="I250" s="67" t="str">
        <f t="shared" si="12"/>
        <v>0</v>
      </c>
    </row>
    <row r="251" spans="1:9" x14ac:dyDescent="0.25">
      <c r="A251" s="61">
        <v>246</v>
      </c>
      <c r="B251" s="61" t="s">
        <v>616</v>
      </c>
      <c r="C251" s="61" t="s">
        <v>170</v>
      </c>
      <c r="D251" s="61" t="s">
        <v>607</v>
      </c>
      <c r="E251" s="70">
        <f>_xlfn.XLOOKUP(B251,Sheet!$B$2:$B$317,Sheet!$H$2:$H$317,,0)</f>
        <v>271</v>
      </c>
      <c r="F251" s="70">
        <f>_xlfn.XLOOKUP(B251,Sheet!$B$2:$B$317,Sheet!$I$2:$I$317,,0)</f>
        <v>197</v>
      </c>
      <c r="G251" s="68">
        <f t="shared" si="10"/>
        <v>74</v>
      </c>
      <c r="H251" s="66">
        <f t="shared" si="11"/>
        <v>37.56345177664975</v>
      </c>
      <c r="I251" s="67" t="str">
        <f t="shared" si="12"/>
        <v>0</v>
      </c>
    </row>
    <row r="252" spans="1:9" x14ac:dyDescent="0.25">
      <c r="A252" s="61">
        <v>247</v>
      </c>
      <c r="B252" s="61" t="s">
        <v>169</v>
      </c>
      <c r="C252" s="61" t="s">
        <v>170</v>
      </c>
      <c r="D252" s="61" t="s">
        <v>171</v>
      </c>
      <c r="E252" s="70">
        <f>_xlfn.XLOOKUP(B252,Sheet!$B$2:$B$317,Sheet!$H$2:$H$317,,0)</f>
        <v>274</v>
      </c>
      <c r="F252" s="70">
        <f>_xlfn.XLOOKUP(B252,Sheet!$B$2:$B$317,Sheet!$I$2:$I$317,,0)</f>
        <v>243</v>
      </c>
      <c r="G252" s="68">
        <f t="shared" si="10"/>
        <v>31</v>
      </c>
      <c r="H252" s="66">
        <f t="shared" si="11"/>
        <v>12.757201646090536</v>
      </c>
      <c r="I252" s="67" t="str">
        <f t="shared" si="12"/>
        <v>0</v>
      </c>
    </row>
    <row r="253" spans="1:9" x14ac:dyDescent="0.25">
      <c r="A253" s="61">
        <v>248</v>
      </c>
      <c r="B253" s="61" t="s">
        <v>617</v>
      </c>
      <c r="C253" s="61" t="s">
        <v>618</v>
      </c>
      <c r="D253" s="61" t="s">
        <v>608</v>
      </c>
      <c r="E253" s="70">
        <f>_xlfn.XLOOKUP(B253,Sheet!$B$2:$B$317,Sheet!$H$2:$H$317,,0)</f>
        <v>250</v>
      </c>
      <c r="F253" s="70">
        <f>_xlfn.XLOOKUP(B253,Sheet!$B$2:$B$317,Sheet!$I$2:$I$317,,0)</f>
        <v>223</v>
      </c>
      <c r="G253" s="68">
        <f t="shared" si="10"/>
        <v>27</v>
      </c>
      <c r="H253" s="66">
        <f t="shared" si="11"/>
        <v>12.107623318385651</v>
      </c>
      <c r="I253" s="67" t="str">
        <f t="shared" si="12"/>
        <v>0</v>
      </c>
    </row>
    <row r="254" spans="1:9" x14ac:dyDescent="0.25">
      <c r="A254" s="61">
        <v>249</v>
      </c>
      <c r="B254" s="61" t="s">
        <v>520</v>
      </c>
      <c r="C254" s="61" t="s">
        <v>521</v>
      </c>
      <c r="D254" s="61" t="s">
        <v>522</v>
      </c>
      <c r="E254" s="70">
        <f>_xlfn.XLOOKUP(B254,Sheet!$B$2:$B$317,Sheet!$H$2:$H$317,,0)</f>
        <v>57</v>
      </c>
      <c r="F254" s="70">
        <f>_xlfn.XLOOKUP(B254,Sheet!$B$2:$B$317,Sheet!$I$2:$I$317,,0)</f>
        <v>45</v>
      </c>
      <c r="G254" s="68">
        <f t="shared" si="10"/>
        <v>12</v>
      </c>
      <c r="H254" s="66">
        <f t="shared" si="11"/>
        <v>26.666666666666668</v>
      </c>
      <c r="I254" s="67" t="str">
        <f t="shared" si="12"/>
        <v>0</v>
      </c>
    </row>
    <row r="255" spans="1:9" x14ac:dyDescent="0.25">
      <c r="A255" s="61">
        <v>250</v>
      </c>
      <c r="B255" s="61" t="s">
        <v>623</v>
      </c>
      <c r="C255" s="61" t="s">
        <v>521</v>
      </c>
      <c r="D255" s="61" t="s">
        <v>624</v>
      </c>
      <c r="E255" s="70">
        <f>_xlfn.XLOOKUP(B255,Sheet!$B$2:$B$317,Sheet!$H$2:$H$317,,0)</f>
        <v>71</v>
      </c>
      <c r="F255" s="70">
        <f>_xlfn.XLOOKUP(B255,Sheet!$B$2:$B$317,Sheet!$I$2:$I$317,,0)</f>
        <v>88</v>
      </c>
      <c r="G255" s="68">
        <f t="shared" si="10"/>
        <v>-17</v>
      </c>
      <c r="H255" s="66">
        <f t="shared" si="11"/>
        <v>-19.318181818181817</v>
      </c>
      <c r="I255" s="67" t="str">
        <f t="shared" si="12"/>
        <v>Sử dụng Tiết kiệm điện</v>
      </c>
    </row>
    <row r="256" spans="1:9" x14ac:dyDescent="0.25">
      <c r="A256" s="61">
        <v>251</v>
      </c>
      <c r="B256" s="61" t="s">
        <v>208</v>
      </c>
      <c r="C256" s="61" t="s">
        <v>209</v>
      </c>
      <c r="D256" s="61" t="s">
        <v>207</v>
      </c>
      <c r="E256" s="70">
        <f>_xlfn.XLOOKUP(B256,Sheet!$B$2:$B$317,Sheet!$H$2:$H$317,,0)</f>
        <v>242</v>
      </c>
      <c r="F256" s="70">
        <f>_xlfn.XLOOKUP(B256,Sheet!$B$2:$B$317,Sheet!$I$2:$I$317,,0)</f>
        <v>150</v>
      </c>
      <c r="G256" s="68">
        <f t="shared" si="10"/>
        <v>92</v>
      </c>
      <c r="H256" s="66">
        <f t="shared" si="11"/>
        <v>61.333333333333329</v>
      </c>
      <c r="I256" s="67" t="str">
        <f t="shared" si="12"/>
        <v>0</v>
      </c>
    </row>
    <row r="257" spans="1:9" x14ac:dyDescent="0.25">
      <c r="A257" s="61">
        <v>252</v>
      </c>
      <c r="B257" s="61" t="s">
        <v>544</v>
      </c>
      <c r="C257" s="61" t="s">
        <v>209</v>
      </c>
      <c r="D257" s="61" t="s">
        <v>540</v>
      </c>
      <c r="E257" s="70">
        <f>_xlfn.XLOOKUP(B257,Sheet!$B$2:$B$317,Sheet!$H$2:$H$317,,0)</f>
        <v>874</v>
      </c>
      <c r="F257" s="70">
        <f>_xlfn.XLOOKUP(B257,Sheet!$B$2:$B$317,Sheet!$I$2:$I$317,,0)</f>
        <v>689</v>
      </c>
      <c r="G257" s="68">
        <f t="shared" si="10"/>
        <v>185</v>
      </c>
      <c r="H257" s="66">
        <f t="shared" si="11"/>
        <v>26.850507982583455</v>
      </c>
      <c r="I257" s="67" t="str">
        <f t="shared" si="12"/>
        <v>0</v>
      </c>
    </row>
    <row r="258" spans="1:9" x14ac:dyDescent="0.25">
      <c r="A258" s="61">
        <v>253</v>
      </c>
      <c r="B258" s="61" t="s">
        <v>437</v>
      </c>
      <c r="C258" s="61" t="s">
        <v>438</v>
      </c>
      <c r="D258" s="61" t="s">
        <v>404</v>
      </c>
      <c r="E258" s="70">
        <f>_xlfn.XLOOKUP(B258,Sheet!$B$2:$B$317,Sheet!$H$2:$H$317,,0)</f>
        <v>149</v>
      </c>
      <c r="F258" s="70">
        <f>_xlfn.XLOOKUP(B258,Sheet!$B$2:$B$317,Sheet!$I$2:$I$317,,0)</f>
        <v>92</v>
      </c>
      <c r="G258" s="68">
        <f t="shared" si="10"/>
        <v>57</v>
      </c>
      <c r="H258" s="66">
        <f t="shared" si="11"/>
        <v>61.95652173913043</v>
      </c>
      <c r="I258" s="67" t="str">
        <f t="shared" si="12"/>
        <v>0</v>
      </c>
    </row>
    <row r="259" spans="1:9" x14ac:dyDescent="0.25">
      <c r="A259" s="61">
        <v>254</v>
      </c>
      <c r="B259" s="61" t="s">
        <v>673</v>
      </c>
      <c r="C259" s="61" t="s">
        <v>438</v>
      </c>
      <c r="D259" s="61" t="s">
        <v>439</v>
      </c>
      <c r="E259" s="70">
        <f>_xlfn.XLOOKUP(B259,Sheet!$B$2:$B$317,Sheet!$H$2:$H$317,,0)</f>
        <v>171</v>
      </c>
      <c r="F259" s="70">
        <f>_xlfn.XLOOKUP(B259,Sheet!$B$2:$B$317,Sheet!$I$2:$I$317,,0)</f>
        <v>133</v>
      </c>
      <c r="G259" s="68">
        <f t="shared" si="10"/>
        <v>38</v>
      </c>
      <c r="H259" s="66">
        <f t="shared" si="11"/>
        <v>28.571428571428569</v>
      </c>
      <c r="I259" s="67" t="str">
        <f t="shared" si="12"/>
        <v>0</v>
      </c>
    </row>
    <row r="260" spans="1:9" x14ac:dyDescent="0.25">
      <c r="A260" s="61">
        <v>255</v>
      </c>
      <c r="B260" s="61" t="s">
        <v>705</v>
      </c>
      <c r="C260" s="61" t="s">
        <v>438</v>
      </c>
      <c r="D260" s="61" t="s">
        <v>706</v>
      </c>
      <c r="E260" s="70">
        <f>_xlfn.XLOOKUP(B260,Sheet!$B$2:$B$317,Sheet!$H$2:$H$317,,0)</f>
        <v>175</v>
      </c>
      <c r="F260" s="70">
        <f>_xlfn.XLOOKUP(B260,Sheet!$B$2:$B$317,Sheet!$I$2:$I$317,,0)</f>
        <v>303</v>
      </c>
      <c r="G260" s="68">
        <f t="shared" si="10"/>
        <v>-128</v>
      </c>
      <c r="H260" s="66">
        <f t="shared" si="11"/>
        <v>-42.244224422442244</v>
      </c>
      <c r="I260" s="67" t="str">
        <f t="shared" si="12"/>
        <v>Sử dụng Tiết kiệm điện</v>
      </c>
    </row>
    <row r="261" spans="1:9" x14ac:dyDescent="0.25">
      <c r="A261" s="61">
        <v>256</v>
      </c>
      <c r="B261" s="61" t="s">
        <v>669</v>
      </c>
      <c r="C261" s="61" t="s">
        <v>438</v>
      </c>
      <c r="D261" s="61" t="s">
        <v>660</v>
      </c>
      <c r="E261" s="70">
        <f>_xlfn.XLOOKUP(B261,Sheet!$B$2:$B$317,Sheet!$H$2:$H$317,,0)</f>
        <v>644</v>
      </c>
      <c r="F261" s="70">
        <f>_xlfn.XLOOKUP(B261,Sheet!$B$2:$B$317,Sheet!$I$2:$I$317,,0)</f>
        <v>1449</v>
      </c>
      <c r="G261" s="68">
        <f t="shared" si="10"/>
        <v>-805</v>
      </c>
      <c r="H261" s="66">
        <f t="shared" si="11"/>
        <v>-55.555555555555557</v>
      </c>
      <c r="I261" s="67" t="str">
        <f t="shared" si="12"/>
        <v>Sử dụng Tiết kiệm điện</v>
      </c>
    </row>
    <row r="262" spans="1:9" x14ac:dyDescent="0.25">
      <c r="A262" s="61">
        <v>257</v>
      </c>
      <c r="B262" s="61" t="s">
        <v>273</v>
      </c>
      <c r="C262" s="61" t="s">
        <v>274</v>
      </c>
      <c r="D262" s="61" t="s">
        <v>270</v>
      </c>
      <c r="E262" s="70">
        <f>_xlfn.XLOOKUP(B262,Sheet!$B$2:$B$317,Sheet!$H$2:$H$317,,0)</f>
        <v>351</v>
      </c>
      <c r="F262" s="70">
        <f>_xlfn.XLOOKUP(B262,Sheet!$B$2:$B$317,Sheet!$I$2:$I$317,,0)</f>
        <v>328</v>
      </c>
      <c r="G262" s="68">
        <f t="shared" ref="G262:G293" si="13">+E262-F262</f>
        <v>23</v>
      </c>
      <c r="H262" s="66">
        <f t="shared" ref="H262:H293" si="14">+G262/F262*100</f>
        <v>7.01219512195122</v>
      </c>
      <c r="I262" s="67" t="str">
        <f t="shared" si="12"/>
        <v>0</v>
      </c>
    </row>
    <row r="263" spans="1:9" x14ac:dyDescent="0.25">
      <c r="A263" s="61">
        <v>258</v>
      </c>
      <c r="B263" s="61" t="s">
        <v>290</v>
      </c>
      <c r="C263" s="61" t="s">
        <v>274</v>
      </c>
      <c r="D263" s="61" t="s">
        <v>279</v>
      </c>
      <c r="E263" s="70">
        <f>_xlfn.XLOOKUP(B263,Sheet!$B$2:$B$317,Sheet!$H$2:$H$317,,0)</f>
        <v>671</v>
      </c>
      <c r="F263" s="70">
        <f>_xlfn.XLOOKUP(B263,Sheet!$B$2:$B$317,Sheet!$I$2:$I$317,,0)</f>
        <v>650</v>
      </c>
      <c r="G263" s="68">
        <f t="shared" si="13"/>
        <v>21</v>
      </c>
      <c r="H263" s="66">
        <f t="shared" si="14"/>
        <v>3.2307692307692308</v>
      </c>
      <c r="I263" s="67" t="str">
        <f t="shared" si="12"/>
        <v>0</v>
      </c>
    </row>
    <row r="264" spans="1:9" x14ac:dyDescent="0.25">
      <c r="A264" s="61">
        <v>259</v>
      </c>
      <c r="B264" s="61" t="s">
        <v>275</v>
      </c>
      <c r="C264" s="61" t="s">
        <v>274</v>
      </c>
      <c r="D264" s="61" t="s">
        <v>276</v>
      </c>
      <c r="E264" s="70">
        <f>_xlfn.XLOOKUP(B264,Sheet!$B$2:$B$317,Sheet!$H$2:$H$317,,0)</f>
        <v>795</v>
      </c>
      <c r="F264" s="70">
        <f>_xlfn.XLOOKUP(B264,Sheet!$B$2:$B$317,Sheet!$I$2:$I$317,,0)</f>
        <v>869</v>
      </c>
      <c r="G264" s="68">
        <f t="shared" si="13"/>
        <v>-74</v>
      </c>
      <c r="H264" s="66">
        <f t="shared" si="14"/>
        <v>-8.5155350978135793</v>
      </c>
      <c r="I264" s="67" t="str">
        <f t="shared" si="12"/>
        <v>Sử dụng Tiết kiệm điện</v>
      </c>
    </row>
    <row r="265" spans="1:9" x14ac:dyDescent="0.25">
      <c r="A265" s="61">
        <v>260</v>
      </c>
      <c r="B265" s="61" t="s">
        <v>444</v>
      </c>
      <c r="C265" s="61" t="s">
        <v>445</v>
      </c>
      <c r="D265" s="61" t="s">
        <v>440</v>
      </c>
      <c r="E265" s="70">
        <f>_xlfn.XLOOKUP(B265,Sheet!$B$2:$B$317,Sheet!$H$2:$H$317,,0)</f>
        <v>14</v>
      </c>
      <c r="F265" s="70">
        <f>_xlfn.XLOOKUP(B265,Sheet!$B$2:$B$317,Sheet!$I$2:$I$317,,0)</f>
        <v>11</v>
      </c>
      <c r="G265" s="68">
        <f t="shared" si="13"/>
        <v>3</v>
      </c>
      <c r="H265" s="66">
        <f t="shared" si="14"/>
        <v>27.27272727272727</v>
      </c>
      <c r="I265" s="67" t="str">
        <f t="shared" si="12"/>
        <v>0</v>
      </c>
    </row>
    <row r="266" spans="1:9" x14ac:dyDescent="0.25">
      <c r="A266" s="61">
        <v>261</v>
      </c>
      <c r="B266" s="61" t="s">
        <v>454</v>
      </c>
      <c r="C266" s="61" t="s">
        <v>455</v>
      </c>
      <c r="D266" s="61" t="s">
        <v>456</v>
      </c>
      <c r="E266" s="70">
        <f>_xlfn.XLOOKUP(B266,Sheet!$B$2:$B$317,Sheet!$H$2:$H$317,,0)</f>
        <v>606</v>
      </c>
      <c r="F266" s="70">
        <f>_xlfn.XLOOKUP(B266,Sheet!$B$2:$B$317,Sheet!$I$2:$I$317,,0)</f>
        <v>562</v>
      </c>
      <c r="G266" s="68">
        <f t="shared" si="13"/>
        <v>44</v>
      </c>
      <c r="H266" s="66">
        <f t="shared" si="14"/>
        <v>7.8291814946619214</v>
      </c>
      <c r="I266" s="67" t="str">
        <f t="shared" si="12"/>
        <v>0</v>
      </c>
    </row>
    <row r="267" spans="1:9" x14ac:dyDescent="0.25">
      <c r="A267" s="61">
        <v>262</v>
      </c>
      <c r="B267" s="61" t="s">
        <v>654</v>
      </c>
      <c r="C267" s="61" t="s">
        <v>599</v>
      </c>
      <c r="D267" s="61" t="s">
        <v>655</v>
      </c>
      <c r="E267" s="70">
        <f>_xlfn.XLOOKUP(B267,Sheet!$B$2:$B$317,Sheet!$H$2:$H$317,,0)</f>
        <v>121</v>
      </c>
      <c r="F267" s="70">
        <f>_xlfn.XLOOKUP(B267,Sheet!$B$2:$B$317,Sheet!$I$2:$I$317,,0)</f>
        <v>45</v>
      </c>
      <c r="G267" s="68">
        <f t="shared" si="13"/>
        <v>76</v>
      </c>
      <c r="H267" s="66">
        <f t="shared" si="14"/>
        <v>168.88888888888889</v>
      </c>
      <c r="I267" s="67" t="str">
        <f t="shared" si="12"/>
        <v>0</v>
      </c>
    </row>
    <row r="268" spans="1:9" x14ac:dyDescent="0.25">
      <c r="A268" s="61">
        <v>263</v>
      </c>
      <c r="B268" s="61" t="s">
        <v>678</v>
      </c>
      <c r="C268" s="61" t="s">
        <v>308</v>
      </c>
      <c r="D268" s="61" t="s">
        <v>674</v>
      </c>
      <c r="E268" s="70">
        <f>_xlfn.XLOOKUP(B268,Sheet!$B$2:$B$317,Sheet!$H$2:$H$317,,0)</f>
        <v>45</v>
      </c>
      <c r="F268" s="70">
        <f>_xlfn.XLOOKUP(B268,Sheet!$B$2:$B$317,Sheet!$I$2:$I$317,,0)</f>
        <v>25</v>
      </c>
      <c r="G268" s="68">
        <f t="shared" si="13"/>
        <v>20</v>
      </c>
      <c r="H268" s="66">
        <f t="shared" si="14"/>
        <v>80</v>
      </c>
      <c r="I268" s="67" t="str">
        <f t="shared" si="12"/>
        <v>0</v>
      </c>
    </row>
    <row r="269" spans="1:9" x14ac:dyDescent="0.25">
      <c r="A269" s="61">
        <v>264</v>
      </c>
      <c r="B269" s="61" t="s">
        <v>598</v>
      </c>
      <c r="C269" s="61" t="s">
        <v>599</v>
      </c>
      <c r="D269" s="61" t="s">
        <v>597</v>
      </c>
      <c r="E269" s="70">
        <f>_xlfn.XLOOKUP(B269,Sheet!$B$2:$B$317,Sheet!$H$2:$H$317,,0)</f>
        <v>34</v>
      </c>
      <c r="F269" s="70">
        <f>_xlfn.XLOOKUP(B269,Sheet!$B$2:$B$317,Sheet!$I$2:$I$317,,0)</f>
        <v>33</v>
      </c>
      <c r="G269" s="68">
        <f t="shared" si="13"/>
        <v>1</v>
      </c>
      <c r="H269" s="66">
        <f t="shared" si="14"/>
        <v>3.0303030303030303</v>
      </c>
      <c r="I269" s="67" t="str">
        <f t="shared" si="12"/>
        <v>0</v>
      </c>
    </row>
    <row r="270" spans="1:9" x14ac:dyDescent="0.25">
      <c r="A270" s="61">
        <v>265</v>
      </c>
      <c r="B270" s="61" t="s">
        <v>307</v>
      </c>
      <c r="C270" s="61" t="s">
        <v>308</v>
      </c>
      <c r="D270" s="61" t="s">
        <v>298</v>
      </c>
      <c r="E270" s="70">
        <f>_xlfn.XLOOKUP(B270,Sheet!$B$2:$B$317,Sheet!$H$2:$H$317,,0)</f>
        <v>1294</v>
      </c>
      <c r="F270" s="70">
        <f>_xlfn.XLOOKUP(B270,Sheet!$B$2:$B$317,Sheet!$I$2:$I$317,,0)</f>
        <v>1277</v>
      </c>
      <c r="G270" s="68">
        <f t="shared" si="13"/>
        <v>17</v>
      </c>
      <c r="H270" s="66">
        <f t="shared" si="14"/>
        <v>1.3312451057165231</v>
      </c>
      <c r="I270" s="67" t="str">
        <f t="shared" si="12"/>
        <v>0</v>
      </c>
    </row>
    <row r="271" spans="1:9" x14ac:dyDescent="0.25">
      <c r="A271" s="61">
        <v>266</v>
      </c>
      <c r="B271" s="61" t="s">
        <v>108</v>
      </c>
      <c r="C271" s="61" t="s">
        <v>109</v>
      </c>
      <c r="D271" s="61" t="s">
        <v>110</v>
      </c>
      <c r="E271" s="70">
        <f>_xlfn.XLOOKUP(B271,Sheet!$B$2:$B$317,Sheet!$H$2:$H$317,,0)</f>
        <v>1304</v>
      </c>
      <c r="F271" s="70">
        <f>_xlfn.XLOOKUP(B271,Sheet!$B$2:$B$317,Sheet!$I$2:$I$317,,0)</f>
        <v>889</v>
      </c>
      <c r="G271" s="68">
        <f t="shared" si="13"/>
        <v>415</v>
      </c>
      <c r="H271" s="66">
        <f t="shared" si="14"/>
        <v>46.681664791901014</v>
      </c>
      <c r="I271" s="67" t="str">
        <f t="shared" si="12"/>
        <v>0</v>
      </c>
    </row>
    <row r="272" spans="1:9" x14ac:dyDescent="0.25">
      <c r="A272" s="61">
        <v>267</v>
      </c>
      <c r="B272" s="61" t="s">
        <v>429</v>
      </c>
      <c r="C272" s="61" t="s">
        <v>430</v>
      </c>
      <c r="D272" s="61" t="s">
        <v>427</v>
      </c>
      <c r="E272" s="70">
        <f>_xlfn.XLOOKUP(B272,Sheet!$B$2:$B$317,Sheet!$H$2:$H$317,,0)</f>
        <v>214</v>
      </c>
      <c r="F272" s="70">
        <f>_xlfn.XLOOKUP(B272,Sheet!$B$2:$B$317,Sheet!$I$2:$I$317,,0)</f>
        <v>235</v>
      </c>
      <c r="G272" s="68">
        <f t="shared" si="13"/>
        <v>-21</v>
      </c>
      <c r="H272" s="66">
        <f t="shared" si="14"/>
        <v>-8.9361702127659584</v>
      </c>
      <c r="I272" s="67" t="str">
        <f t="shared" si="12"/>
        <v>Sử dụng Tiết kiệm điện</v>
      </c>
    </row>
    <row r="273" spans="1:9" x14ac:dyDescent="0.25">
      <c r="A273" s="61">
        <v>268</v>
      </c>
      <c r="B273" s="61" t="s">
        <v>92</v>
      </c>
      <c r="C273" s="61" t="s">
        <v>93</v>
      </c>
      <c r="D273" s="61" t="s">
        <v>94</v>
      </c>
      <c r="E273" s="70">
        <f>_xlfn.XLOOKUP(B273,Sheet!$B$2:$B$317,Sheet!$H$2:$H$317,,0)</f>
        <v>515</v>
      </c>
      <c r="F273" s="70">
        <f>_xlfn.XLOOKUP(B273,Sheet!$B$2:$B$317,Sheet!$I$2:$I$317,,0)</f>
        <v>826</v>
      </c>
      <c r="G273" s="68">
        <f t="shared" si="13"/>
        <v>-311</v>
      </c>
      <c r="H273" s="66">
        <f t="shared" si="14"/>
        <v>-37.651331719128329</v>
      </c>
      <c r="I273" s="67" t="str">
        <f t="shared" si="12"/>
        <v>Sử dụng Tiết kiệm điện</v>
      </c>
    </row>
    <row r="274" spans="1:9" x14ac:dyDescent="0.25">
      <c r="A274" s="61">
        <v>269</v>
      </c>
      <c r="B274" s="61" t="s">
        <v>661</v>
      </c>
      <c r="C274" s="61" t="s">
        <v>662</v>
      </c>
      <c r="D274" s="61" t="s">
        <v>660</v>
      </c>
      <c r="E274" s="70">
        <f>_xlfn.XLOOKUP(B274,Sheet!$B$2:$B$317,Sheet!$H$2:$H$317,,0)</f>
        <v>291</v>
      </c>
      <c r="F274" s="70">
        <f>_xlfn.XLOOKUP(B274,Sheet!$B$2:$B$317,Sheet!$I$2:$I$317,,0)</f>
        <v>330</v>
      </c>
      <c r="G274" s="68">
        <f t="shared" si="13"/>
        <v>-39</v>
      </c>
      <c r="H274" s="66">
        <f t="shared" si="14"/>
        <v>-11.818181818181818</v>
      </c>
      <c r="I274" s="67" t="str">
        <f t="shared" si="12"/>
        <v>Sử dụng Tiết kiệm điện</v>
      </c>
    </row>
    <row r="275" spans="1:9" x14ac:dyDescent="0.25">
      <c r="A275" s="61">
        <v>270</v>
      </c>
      <c r="B275" s="61" t="s">
        <v>631</v>
      </c>
      <c r="C275" s="61" t="s">
        <v>632</v>
      </c>
      <c r="D275" s="61" t="s">
        <v>120</v>
      </c>
      <c r="E275" s="70">
        <f>_xlfn.XLOOKUP(B275,Sheet!$B$2:$B$317,Sheet!$H$2:$H$317,,0)</f>
        <v>561</v>
      </c>
      <c r="F275" s="70">
        <f>_xlfn.XLOOKUP(B275,Sheet!$B$2:$B$317,Sheet!$I$2:$I$317,,0)</f>
        <v>468</v>
      </c>
      <c r="G275" s="68">
        <f t="shared" si="13"/>
        <v>93</v>
      </c>
      <c r="H275" s="66">
        <f t="shared" si="14"/>
        <v>19.871794871794872</v>
      </c>
      <c r="I275" s="67" t="str">
        <f t="shared" si="12"/>
        <v>0</v>
      </c>
    </row>
    <row r="276" spans="1:9" x14ac:dyDescent="0.25">
      <c r="A276" s="61">
        <v>271</v>
      </c>
      <c r="B276" s="61" t="s">
        <v>472</v>
      </c>
      <c r="C276" s="61" t="s">
        <v>473</v>
      </c>
      <c r="D276" s="61" t="s">
        <v>22</v>
      </c>
      <c r="E276" s="70">
        <f>_xlfn.XLOOKUP(B276,Sheet!$B$2:$B$317,Sheet!$H$2:$H$317,,0)</f>
        <v>1303</v>
      </c>
      <c r="F276" s="70">
        <f>_xlfn.XLOOKUP(B276,Sheet!$B$2:$B$317,Sheet!$I$2:$I$317,,0)</f>
        <v>1232</v>
      </c>
      <c r="G276" s="68">
        <f t="shared" si="13"/>
        <v>71</v>
      </c>
      <c r="H276" s="66">
        <f t="shared" si="14"/>
        <v>5.7629870129870131</v>
      </c>
      <c r="I276" s="67" t="str">
        <f t="shared" si="12"/>
        <v>0</v>
      </c>
    </row>
    <row r="277" spans="1:9" x14ac:dyDescent="0.25">
      <c r="A277" s="61">
        <v>272</v>
      </c>
      <c r="B277" s="61" t="s">
        <v>431</v>
      </c>
      <c r="C277" s="61" t="s">
        <v>432</v>
      </c>
      <c r="D277" s="61" t="s">
        <v>433</v>
      </c>
      <c r="E277" s="70">
        <f>_xlfn.XLOOKUP(B277,Sheet!$B$2:$B$317,Sheet!$H$2:$H$317,,0)</f>
        <v>418</v>
      </c>
      <c r="F277" s="70">
        <f>_xlfn.XLOOKUP(B277,Sheet!$B$2:$B$317,Sheet!$I$2:$I$317,,0)</f>
        <v>625</v>
      </c>
      <c r="G277" s="68">
        <f t="shared" si="13"/>
        <v>-207</v>
      </c>
      <c r="H277" s="66">
        <f t="shared" si="14"/>
        <v>-33.119999999999997</v>
      </c>
      <c r="I277" s="67" t="str">
        <f t="shared" si="12"/>
        <v>Sử dụng Tiết kiệm điện</v>
      </c>
    </row>
    <row r="278" spans="1:9" x14ac:dyDescent="0.25">
      <c r="A278" s="61">
        <v>273</v>
      </c>
      <c r="B278" s="61" t="s">
        <v>614</v>
      </c>
      <c r="C278" s="61" t="s">
        <v>615</v>
      </c>
      <c r="D278" s="61" t="s">
        <v>608</v>
      </c>
      <c r="E278" s="70">
        <f>_xlfn.XLOOKUP(B278,Sheet!$B$2:$B$317,Sheet!$H$2:$H$317,,0)</f>
        <v>1535</v>
      </c>
      <c r="F278" s="70">
        <f>_xlfn.XLOOKUP(B278,Sheet!$B$2:$B$317,Sheet!$I$2:$I$317,,0)</f>
        <v>1238</v>
      </c>
      <c r="G278" s="68">
        <f t="shared" si="13"/>
        <v>297</v>
      </c>
      <c r="H278" s="66">
        <f t="shared" si="14"/>
        <v>23.990306946688207</v>
      </c>
      <c r="I278" s="67" t="str">
        <f t="shared" si="12"/>
        <v>0</v>
      </c>
    </row>
    <row r="279" spans="1:9" x14ac:dyDescent="0.25">
      <c r="A279" s="61">
        <v>274</v>
      </c>
      <c r="B279" s="61" t="s">
        <v>541</v>
      </c>
      <c r="C279" s="61" t="s">
        <v>542</v>
      </c>
      <c r="D279" s="61" t="s">
        <v>543</v>
      </c>
      <c r="E279" s="70">
        <f>_xlfn.XLOOKUP(B279,Sheet!$B$2:$B$317,Sheet!$H$2:$H$317,,0)</f>
        <v>625</v>
      </c>
      <c r="F279" s="70">
        <f>_xlfn.XLOOKUP(B279,Sheet!$B$2:$B$317,Sheet!$I$2:$I$317,,0)</f>
        <v>557</v>
      </c>
      <c r="G279" s="68">
        <f t="shared" si="13"/>
        <v>68</v>
      </c>
      <c r="H279" s="66">
        <f t="shared" si="14"/>
        <v>12.208258527827647</v>
      </c>
      <c r="I279" s="67" t="str">
        <f t="shared" si="12"/>
        <v>0</v>
      </c>
    </row>
    <row r="280" spans="1:9" x14ac:dyDescent="0.25">
      <c r="A280" s="61">
        <v>275</v>
      </c>
      <c r="B280" s="61" t="s">
        <v>291</v>
      </c>
      <c r="C280" s="61" t="s">
        <v>292</v>
      </c>
      <c r="D280" s="61" t="s">
        <v>293</v>
      </c>
      <c r="E280" s="70">
        <f>_xlfn.XLOOKUP(B280,Sheet!$B$2:$B$317,Sheet!$H$2:$H$317,,0)</f>
        <v>503</v>
      </c>
      <c r="F280" s="70">
        <f>_xlfn.XLOOKUP(B280,Sheet!$B$2:$B$317,Sheet!$I$2:$I$317,,0)</f>
        <v>438</v>
      </c>
      <c r="G280" s="68">
        <f t="shared" si="13"/>
        <v>65</v>
      </c>
      <c r="H280" s="66">
        <f t="shared" si="14"/>
        <v>14.840182648401825</v>
      </c>
      <c r="I280" s="67" t="str">
        <f t="shared" si="12"/>
        <v>0</v>
      </c>
    </row>
    <row r="281" spans="1:9" x14ac:dyDescent="0.25">
      <c r="A281" s="61">
        <v>276</v>
      </c>
      <c r="B281" s="61" t="s">
        <v>294</v>
      </c>
      <c r="C281" s="61" t="s">
        <v>295</v>
      </c>
      <c r="D281" s="61" t="s">
        <v>293</v>
      </c>
      <c r="E281" s="70">
        <f>_xlfn.XLOOKUP(B281,Sheet!$B$2:$B$317,Sheet!$H$2:$H$317,,0)</f>
        <v>364</v>
      </c>
      <c r="F281" s="70">
        <f>_xlfn.XLOOKUP(B281,Sheet!$B$2:$B$317,Sheet!$I$2:$I$317,,0)</f>
        <v>317</v>
      </c>
      <c r="G281" s="68">
        <f t="shared" si="13"/>
        <v>47</v>
      </c>
      <c r="H281" s="66">
        <f t="shared" si="14"/>
        <v>14.826498422712934</v>
      </c>
      <c r="I281" s="67" t="str">
        <f t="shared" si="12"/>
        <v>0</v>
      </c>
    </row>
    <row r="282" spans="1:9" x14ac:dyDescent="0.25">
      <c r="A282" s="61">
        <v>277</v>
      </c>
      <c r="B282" s="61" t="s">
        <v>448</v>
      </c>
      <c r="C282" s="61" t="s">
        <v>449</v>
      </c>
      <c r="D282" s="61" t="s">
        <v>450</v>
      </c>
      <c r="E282" s="70">
        <f>_xlfn.XLOOKUP(B282,Sheet!$B$2:$B$317,Sheet!$H$2:$H$317,,0)</f>
        <v>685</v>
      </c>
      <c r="F282" s="70">
        <f>_xlfn.XLOOKUP(B282,Sheet!$B$2:$B$317,Sheet!$I$2:$I$317,,0)</f>
        <v>431</v>
      </c>
      <c r="G282" s="68">
        <f t="shared" si="13"/>
        <v>254</v>
      </c>
      <c r="H282" s="66">
        <f t="shared" si="14"/>
        <v>58.932714617169367</v>
      </c>
      <c r="I282" s="67" t="str">
        <f t="shared" si="12"/>
        <v>0</v>
      </c>
    </row>
    <row r="283" spans="1:9" x14ac:dyDescent="0.25">
      <c r="A283" s="61">
        <v>278</v>
      </c>
      <c r="B283" s="61" t="s">
        <v>302</v>
      </c>
      <c r="C283" s="61" t="s">
        <v>303</v>
      </c>
      <c r="D283" s="61" t="s">
        <v>298</v>
      </c>
      <c r="E283" s="70">
        <f>_xlfn.XLOOKUP(B283,Sheet!$B$2:$B$317,Sheet!$H$2:$H$317,,0)</f>
        <v>833</v>
      </c>
      <c r="F283" s="70">
        <f>_xlfn.XLOOKUP(B283,Sheet!$B$2:$B$317,Sheet!$I$2:$I$317,,0)</f>
        <v>723</v>
      </c>
      <c r="G283" s="68">
        <f t="shared" si="13"/>
        <v>110</v>
      </c>
      <c r="H283" s="66">
        <f t="shared" si="14"/>
        <v>15.214384508990317</v>
      </c>
      <c r="I283" s="67" t="str">
        <f t="shared" si="12"/>
        <v>0</v>
      </c>
    </row>
    <row r="284" spans="1:9" x14ac:dyDescent="0.25">
      <c r="A284" s="61">
        <v>279</v>
      </c>
      <c r="B284" s="61" t="s">
        <v>63</v>
      </c>
      <c r="C284" s="61" t="s">
        <v>64</v>
      </c>
      <c r="D284" s="61" t="s">
        <v>59</v>
      </c>
      <c r="E284" s="70">
        <f>_xlfn.XLOOKUP(B284,Sheet!$B$2:$B$317,Sheet!$H$2:$H$317,,0)</f>
        <v>1335</v>
      </c>
      <c r="F284" s="70">
        <f>_xlfn.XLOOKUP(B284,Sheet!$B$2:$B$317,Sheet!$I$2:$I$317,,0)</f>
        <v>1128</v>
      </c>
      <c r="G284" s="68">
        <f t="shared" si="13"/>
        <v>207</v>
      </c>
      <c r="H284" s="66">
        <f t="shared" si="14"/>
        <v>18.351063829787233</v>
      </c>
      <c r="I284" s="67" t="str">
        <f t="shared" si="12"/>
        <v>0</v>
      </c>
    </row>
    <row r="285" spans="1:9" x14ac:dyDescent="0.25">
      <c r="A285" s="61">
        <v>280</v>
      </c>
      <c r="B285" s="61" t="s">
        <v>67</v>
      </c>
      <c r="C285" s="61" t="s">
        <v>64</v>
      </c>
      <c r="D285" s="61" t="s">
        <v>66</v>
      </c>
      <c r="E285" s="70">
        <f>_xlfn.XLOOKUP(B285,Sheet!$B$2:$B$317,Sheet!$H$2:$H$317,,0)</f>
        <v>1185</v>
      </c>
      <c r="F285" s="70">
        <f>_xlfn.XLOOKUP(B285,Sheet!$B$2:$B$317,Sheet!$I$2:$I$317,,0)</f>
        <v>1125</v>
      </c>
      <c r="G285" s="68">
        <f t="shared" si="13"/>
        <v>60</v>
      </c>
      <c r="H285" s="66">
        <f t="shared" si="14"/>
        <v>5.3333333333333339</v>
      </c>
      <c r="I285" s="67" t="str">
        <f t="shared" si="12"/>
        <v>0</v>
      </c>
    </row>
    <row r="286" spans="1:9" x14ac:dyDescent="0.25">
      <c r="A286" s="61">
        <v>281</v>
      </c>
      <c r="B286" s="61" t="s">
        <v>65</v>
      </c>
      <c r="C286" s="61" t="s">
        <v>64</v>
      </c>
      <c r="D286" s="61" t="s">
        <v>66</v>
      </c>
      <c r="E286" s="70">
        <f>_xlfn.XLOOKUP(B286,Sheet!$B$2:$B$317,Sheet!$H$2:$H$317,,0)</f>
        <v>894</v>
      </c>
      <c r="F286" s="70">
        <f>_xlfn.XLOOKUP(B286,Sheet!$B$2:$B$317,Sheet!$I$2:$I$317,,0)</f>
        <v>866</v>
      </c>
      <c r="G286" s="68">
        <f t="shared" si="13"/>
        <v>28</v>
      </c>
      <c r="H286" s="66">
        <f t="shared" si="14"/>
        <v>3.2332563510392611</v>
      </c>
      <c r="I286" s="67" t="str">
        <f t="shared" si="12"/>
        <v>0</v>
      </c>
    </row>
    <row r="287" spans="1:9" x14ac:dyDescent="0.25">
      <c r="A287" s="61">
        <v>282</v>
      </c>
      <c r="B287" s="61" t="s">
        <v>324</v>
      </c>
      <c r="C287" s="61" t="s">
        <v>325</v>
      </c>
      <c r="D287" s="61" t="s">
        <v>313</v>
      </c>
      <c r="E287" s="70">
        <f>_xlfn.XLOOKUP(B287,Sheet!$B$2:$B$317,Sheet!$H$2:$H$317,,0)</f>
        <v>2297</v>
      </c>
      <c r="F287" s="70">
        <f>_xlfn.XLOOKUP(B287,Sheet!$B$2:$B$317,Sheet!$I$2:$I$317,,0)</f>
        <v>1965</v>
      </c>
      <c r="G287" s="68">
        <f t="shared" si="13"/>
        <v>332</v>
      </c>
      <c r="H287" s="66">
        <f t="shared" si="14"/>
        <v>16.895674300254456</v>
      </c>
      <c r="I287" s="67" t="str">
        <f t="shared" ref="I287:I292" si="15">+IF(H287&lt;=0,"Sử dụng Tiết kiệm điện",IF(H287&gt;0,"0"))</f>
        <v>0</v>
      </c>
    </row>
    <row r="288" spans="1:9" x14ac:dyDescent="0.25">
      <c r="A288" s="61">
        <v>283</v>
      </c>
      <c r="B288" s="61" t="s">
        <v>603</v>
      </c>
      <c r="C288" s="61" t="s">
        <v>325</v>
      </c>
      <c r="D288" s="61" t="s">
        <v>604</v>
      </c>
      <c r="E288" s="70">
        <f>_xlfn.XLOOKUP(B288,Sheet!$B$2:$B$317,Sheet!$H$2:$H$317,,0)</f>
        <v>742</v>
      </c>
      <c r="F288" s="70">
        <f>_xlfn.XLOOKUP(B288,Sheet!$B$2:$B$317,Sheet!$I$2:$I$317,,0)</f>
        <v>807</v>
      </c>
      <c r="G288" s="68">
        <f t="shared" si="13"/>
        <v>-65</v>
      </c>
      <c r="H288" s="66">
        <f t="shared" si="14"/>
        <v>-8.0545229244114012</v>
      </c>
      <c r="I288" s="67" t="str">
        <f t="shared" si="15"/>
        <v>Sử dụng Tiết kiệm điện</v>
      </c>
    </row>
    <row r="289" spans="1:9" x14ac:dyDescent="0.25">
      <c r="A289" s="61">
        <v>284</v>
      </c>
      <c r="B289" s="61" t="s">
        <v>583</v>
      </c>
      <c r="C289" s="61" t="s">
        <v>584</v>
      </c>
      <c r="D289" s="61" t="s">
        <v>580</v>
      </c>
      <c r="E289" s="70">
        <f>_xlfn.XLOOKUP(B289,Sheet!$B$2:$B$317,Sheet!$H$2:$H$317,,0)</f>
        <v>1374</v>
      </c>
      <c r="F289" s="70">
        <f>_xlfn.XLOOKUP(B289,Sheet!$B$2:$B$317,Sheet!$I$2:$I$317,,0)</f>
        <v>1190</v>
      </c>
      <c r="G289" s="68">
        <f t="shared" si="13"/>
        <v>184</v>
      </c>
      <c r="H289" s="66">
        <f t="shared" si="14"/>
        <v>15.46218487394958</v>
      </c>
      <c r="I289" s="67" t="str">
        <f t="shared" si="15"/>
        <v>0</v>
      </c>
    </row>
    <row r="290" spans="1:9" x14ac:dyDescent="0.25">
      <c r="A290" s="61">
        <v>285</v>
      </c>
      <c r="B290" s="61" t="s">
        <v>523</v>
      </c>
      <c r="C290" s="61" t="s">
        <v>524</v>
      </c>
      <c r="D290" s="61" t="s">
        <v>525</v>
      </c>
      <c r="E290" s="70">
        <f>_xlfn.XLOOKUP(B290,Sheet!$B$2:$B$317,Sheet!$H$2:$H$317,,0)</f>
        <v>901</v>
      </c>
      <c r="F290" s="70">
        <f>_xlfn.XLOOKUP(B290,Sheet!$B$2:$B$317,Sheet!$I$2:$I$317,,0)</f>
        <v>846</v>
      </c>
      <c r="G290" s="68">
        <f t="shared" si="13"/>
        <v>55</v>
      </c>
      <c r="H290" s="66">
        <f t="shared" si="14"/>
        <v>6.5011820330969261</v>
      </c>
      <c r="I290" s="67" t="str">
        <f t="shared" si="15"/>
        <v>0</v>
      </c>
    </row>
    <row r="291" spans="1:9" x14ac:dyDescent="0.25">
      <c r="A291" s="61">
        <v>286</v>
      </c>
      <c r="B291" s="61" t="s">
        <v>510</v>
      </c>
      <c r="C291" s="61" t="s">
        <v>511</v>
      </c>
      <c r="D291" s="61" t="s">
        <v>512</v>
      </c>
      <c r="E291" s="70">
        <f>_xlfn.XLOOKUP(B291,Sheet!$B$2:$B$317,Sheet!$H$2:$H$317,,0)</f>
        <v>13</v>
      </c>
      <c r="F291" s="70">
        <f>_xlfn.XLOOKUP(B291,Sheet!$B$2:$B$317,Sheet!$I$2:$I$317,,0)</f>
        <v>17</v>
      </c>
      <c r="G291" s="68">
        <f t="shared" si="13"/>
        <v>-4</v>
      </c>
      <c r="H291" s="66">
        <f t="shared" si="14"/>
        <v>-23.52941176470588</v>
      </c>
      <c r="I291" s="67" t="str">
        <f t="shared" si="15"/>
        <v>Sử dụng Tiết kiệm điện</v>
      </c>
    </row>
    <row r="292" spans="1:9" x14ac:dyDescent="0.25">
      <c r="A292" s="61">
        <v>287</v>
      </c>
      <c r="B292" s="61" t="s">
        <v>517</v>
      </c>
      <c r="C292" s="61" t="s">
        <v>518</v>
      </c>
      <c r="D292" s="61" t="s">
        <v>519</v>
      </c>
      <c r="E292" s="70">
        <f>_xlfn.XLOOKUP(B292,Sheet!$B$2:$B$317,Sheet!$H$2:$H$317,,0)</f>
        <v>65</v>
      </c>
      <c r="F292" s="70">
        <f>_xlfn.XLOOKUP(B292,Sheet!$B$2:$B$317,Sheet!$I$2:$I$317,,0)</f>
        <v>86</v>
      </c>
      <c r="G292" s="68">
        <f t="shared" si="13"/>
        <v>-21</v>
      </c>
      <c r="H292" s="66">
        <f t="shared" si="14"/>
        <v>-24.418604651162788</v>
      </c>
      <c r="I292" s="67" t="str">
        <f t="shared" si="15"/>
        <v>Sử dụng Tiết kiệm điện</v>
      </c>
    </row>
    <row r="293" spans="1:9" x14ac:dyDescent="0.25">
      <c r="A293" s="61"/>
      <c r="B293" s="61"/>
      <c r="C293" s="83" t="s">
        <v>825</v>
      </c>
      <c r="D293" s="61"/>
      <c r="E293" s="84">
        <f>SUM(E6:E292)</f>
        <v>283349</v>
      </c>
      <c r="F293" s="84">
        <f>SUM(F6:F292)</f>
        <v>235199</v>
      </c>
      <c r="G293" s="85">
        <f t="shared" si="13"/>
        <v>48150</v>
      </c>
      <c r="H293" s="86">
        <f t="shared" si="14"/>
        <v>20.472025816436297</v>
      </c>
      <c r="I293" s="87"/>
    </row>
  </sheetData>
  <autoFilter ref="A5:I293">
    <sortState ref="A7:I321">
      <sortCondition ref="C5"/>
    </sortState>
  </autoFilter>
  <mergeCells count="9">
    <mergeCell ref="G4:H4"/>
    <mergeCell ref="I4:I5"/>
    <mergeCell ref="A1:I1"/>
    <mergeCell ref="A2:I2"/>
    <mergeCell ref="A4:A5"/>
    <mergeCell ref="B4:B5"/>
    <mergeCell ref="C4:C5"/>
    <mergeCell ref="D4:D5"/>
    <mergeCell ref="E4:F4"/>
  </mergeCells>
  <conditionalFormatting sqref="C4">
    <cfRule type="expression" dxfId="5" priority="1">
      <formula>C4="BV-TH"</formula>
    </cfRule>
    <cfRule type="expression" dxfId="4" priority="2">
      <formula>C4="HCSN"</formula>
    </cfRule>
    <cfRule type="expression" dxfId="3" priority="3">
      <formula>C4="CQCS"</formula>
    </cfRule>
  </conditionalFormatting>
  <pageMargins left="0.2" right="0.2" top="0.5" bottom="0.5" header="0.3" footer="0.3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workbookViewId="0">
      <selection activeCell="I2" sqref="I2"/>
    </sheetView>
  </sheetViews>
  <sheetFormatPr defaultRowHeight="15.75" x14ac:dyDescent="0.25"/>
  <cols>
    <col min="2" max="2" width="15" bestFit="1" customWidth="1"/>
    <col min="3" max="3" width="36.375" customWidth="1"/>
    <col min="4" max="4" width="54.125" customWidth="1"/>
    <col min="5" max="5" width="16.125" style="39" bestFit="1" customWidth="1"/>
    <col min="6" max="7" width="17.875" style="49" hidden="1" customWidth="1"/>
    <col min="8" max="9" width="17.875" style="1" customWidth="1"/>
    <col min="11" max="11" width="13.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39" t="s">
        <v>788</v>
      </c>
      <c r="F1" s="49" t="s">
        <v>763</v>
      </c>
      <c r="G1" s="49" t="s">
        <v>764</v>
      </c>
      <c r="H1" s="49" t="s">
        <v>806</v>
      </c>
      <c r="I1" s="49" t="s">
        <v>807</v>
      </c>
      <c r="J1" s="41" t="s">
        <v>793</v>
      </c>
      <c r="K1" s="42" t="s">
        <v>794</v>
      </c>
      <c r="L1" t="s">
        <v>798</v>
      </c>
    </row>
    <row r="2" spans="1:12" x14ac:dyDescent="0.25">
      <c r="A2" t="s">
        <v>13</v>
      </c>
      <c r="B2" t="s">
        <v>29</v>
      </c>
      <c r="C2" t="s">
        <v>30</v>
      </c>
      <c r="D2" t="s">
        <v>31</v>
      </c>
      <c r="E2" s="39" t="s">
        <v>791</v>
      </c>
      <c r="F2" s="49">
        <v>2</v>
      </c>
      <c r="G2" s="49">
        <v>49</v>
      </c>
      <c r="H2" s="1">
        <v>45</v>
      </c>
      <c r="I2" s="1">
        <v>2</v>
      </c>
      <c r="J2">
        <f>+H2-I2</f>
        <v>43</v>
      </c>
      <c r="K2" s="40">
        <f>+J2/I2*100</f>
        <v>2150</v>
      </c>
      <c r="L2" t="b">
        <f>+IF(K2&lt;0,1)</f>
        <v>0</v>
      </c>
    </row>
    <row r="3" spans="1:12" x14ac:dyDescent="0.25">
      <c r="A3" t="s">
        <v>13</v>
      </c>
      <c r="B3" t="s">
        <v>643</v>
      </c>
      <c r="C3" t="s">
        <v>348</v>
      </c>
      <c r="D3" t="s">
        <v>638</v>
      </c>
      <c r="E3" s="39" t="s">
        <v>792</v>
      </c>
      <c r="F3" s="49">
        <v>428</v>
      </c>
      <c r="G3" s="49">
        <v>40</v>
      </c>
      <c r="H3" s="1">
        <v>468</v>
      </c>
      <c r="I3" s="1">
        <v>53</v>
      </c>
      <c r="J3">
        <f t="shared" ref="J3:J66" si="0">+H3-I3</f>
        <v>415</v>
      </c>
      <c r="K3" s="40">
        <f t="shared" ref="K3:K66" si="1">+J3/I3*100</f>
        <v>783.01886792452831</v>
      </c>
      <c r="L3" t="b">
        <f t="shared" ref="L3:L65" si="2">+IF(K3&lt;0,1)</f>
        <v>0</v>
      </c>
    </row>
    <row r="4" spans="1:12" x14ac:dyDescent="0.25">
      <c r="A4" t="s">
        <v>13</v>
      </c>
      <c r="B4" t="s">
        <v>482</v>
      </c>
      <c r="C4" t="s">
        <v>483</v>
      </c>
      <c r="D4" t="s">
        <v>97</v>
      </c>
      <c r="E4" s="39" t="s">
        <v>789</v>
      </c>
      <c r="F4" s="49">
        <v>4266</v>
      </c>
      <c r="G4" s="49">
        <v>631</v>
      </c>
      <c r="H4" s="1">
        <v>3838</v>
      </c>
      <c r="I4" s="1">
        <v>447</v>
      </c>
      <c r="J4">
        <f t="shared" si="0"/>
        <v>3391</v>
      </c>
      <c r="K4" s="40">
        <f t="shared" si="1"/>
        <v>758.61297539149882</v>
      </c>
      <c r="L4" t="b">
        <f t="shared" si="2"/>
        <v>0</v>
      </c>
    </row>
    <row r="5" spans="1:12" x14ac:dyDescent="0.25">
      <c r="A5" t="s">
        <v>13</v>
      </c>
      <c r="B5" t="s">
        <v>68</v>
      </c>
      <c r="C5" t="s">
        <v>69</v>
      </c>
      <c r="D5" t="s">
        <v>70</v>
      </c>
      <c r="E5" s="39" t="s">
        <v>791</v>
      </c>
      <c r="F5" s="49">
        <v>627</v>
      </c>
      <c r="G5" s="49">
        <v>28</v>
      </c>
      <c r="H5" s="1">
        <v>411</v>
      </c>
      <c r="I5" s="1">
        <v>49</v>
      </c>
      <c r="J5">
        <f t="shared" si="0"/>
        <v>362</v>
      </c>
      <c r="K5" s="40">
        <f t="shared" si="1"/>
        <v>738.77551020408157</v>
      </c>
      <c r="L5" t="b">
        <f t="shared" si="2"/>
        <v>0</v>
      </c>
    </row>
    <row r="6" spans="1:12" x14ac:dyDescent="0.25">
      <c r="A6" t="s">
        <v>13</v>
      </c>
      <c r="B6" t="s">
        <v>156</v>
      </c>
      <c r="C6" t="s">
        <v>157</v>
      </c>
      <c r="D6" t="s">
        <v>151</v>
      </c>
      <c r="E6" s="39" t="s">
        <v>792</v>
      </c>
      <c r="F6" s="49">
        <v>795</v>
      </c>
      <c r="G6" s="49">
        <v>225</v>
      </c>
      <c r="H6" s="1">
        <v>1189</v>
      </c>
      <c r="I6" s="1">
        <v>268</v>
      </c>
      <c r="J6">
        <f t="shared" si="0"/>
        <v>921</v>
      </c>
      <c r="K6" s="40">
        <f t="shared" si="1"/>
        <v>343.65671641791045</v>
      </c>
      <c r="L6" t="b">
        <f t="shared" si="2"/>
        <v>0</v>
      </c>
    </row>
    <row r="7" spans="1:12" x14ac:dyDescent="0.25">
      <c r="A7" t="s">
        <v>13</v>
      </c>
      <c r="B7" t="s">
        <v>500</v>
      </c>
      <c r="C7" t="s">
        <v>483</v>
      </c>
      <c r="D7" t="s">
        <v>501</v>
      </c>
      <c r="E7" s="39" t="s">
        <v>789</v>
      </c>
      <c r="F7" s="49">
        <v>1045</v>
      </c>
      <c r="G7" s="49">
        <v>2104</v>
      </c>
      <c r="H7" s="1">
        <v>863</v>
      </c>
      <c r="I7" s="1">
        <v>211</v>
      </c>
      <c r="J7">
        <f t="shared" si="0"/>
        <v>652</v>
      </c>
      <c r="K7" s="40">
        <f t="shared" si="1"/>
        <v>309.00473933649289</v>
      </c>
      <c r="L7" t="b">
        <f t="shared" si="2"/>
        <v>0</v>
      </c>
    </row>
    <row r="8" spans="1:12" x14ac:dyDescent="0.25">
      <c r="A8" t="s">
        <v>13</v>
      </c>
      <c r="B8" t="s">
        <v>123</v>
      </c>
      <c r="C8" t="s">
        <v>124</v>
      </c>
      <c r="D8" t="s">
        <v>125</v>
      </c>
      <c r="E8" s="39" t="s">
        <v>792</v>
      </c>
      <c r="F8" s="49">
        <v>29</v>
      </c>
      <c r="G8" s="49">
        <v>15</v>
      </c>
      <c r="H8" s="1">
        <v>56</v>
      </c>
      <c r="I8" s="1">
        <v>18</v>
      </c>
      <c r="J8">
        <f t="shared" si="0"/>
        <v>38</v>
      </c>
      <c r="K8" s="40">
        <f t="shared" si="1"/>
        <v>211.11111111111111</v>
      </c>
      <c r="L8" t="b">
        <f t="shared" si="2"/>
        <v>0</v>
      </c>
    </row>
    <row r="9" spans="1:12" x14ac:dyDescent="0.25">
      <c r="A9" t="s">
        <v>13</v>
      </c>
      <c r="B9" t="s">
        <v>363</v>
      </c>
      <c r="C9" t="s">
        <v>364</v>
      </c>
      <c r="D9" t="s">
        <v>361</v>
      </c>
      <c r="E9" s="39" t="s">
        <v>792</v>
      </c>
      <c r="F9" s="49">
        <v>14</v>
      </c>
      <c r="G9" s="49">
        <v>4</v>
      </c>
      <c r="H9" s="1">
        <v>18</v>
      </c>
      <c r="I9" s="1">
        <v>6</v>
      </c>
      <c r="J9">
        <f t="shared" si="0"/>
        <v>12</v>
      </c>
      <c r="K9" s="40">
        <f t="shared" si="1"/>
        <v>200</v>
      </c>
      <c r="L9" t="b">
        <f t="shared" si="2"/>
        <v>0</v>
      </c>
    </row>
    <row r="10" spans="1:12" x14ac:dyDescent="0.25">
      <c r="A10" t="s">
        <v>13</v>
      </c>
      <c r="B10" t="s">
        <v>347</v>
      </c>
      <c r="C10" t="s">
        <v>348</v>
      </c>
      <c r="D10" t="s">
        <v>349</v>
      </c>
      <c r="E10" s="39" t="s">
        <v>792</v>
      </c>
      <c r="F10" s="49">
        <v>98</v>
      </c>
      <c r="H10" s="1">
        <v>140</v>
      </c>
      <c r="I10" s="1">
        <v>50</v>
      </c>
      <c r="J10">
        <f t="shared" si="0"/>
        <v>90</v>
      </c>
      <c r="K10" s="40">
        <f t="shared" si="1"/>
        <v>180</v>
      </c>
      <c r="L10" t="b">
        <f t="shared" si="2"/>
        <v>0</v>
      </c>
    </row>
    <row r="11" spans="1:12" x14ac:dyDescent="0.25">
      <c r="A11" t="s">
        <v>13</v>
      </c>
      <c r="B11" t="s">
        <v>727</v>
      </c>
      <c r="C11" t="s">
        <v>728</v>
      </c>
      <c r="D11" t="s">
        <v>151</v>
      </c>
      <c r="E11" s="39" t="s">
        <v>792</v>
      </c>
      <c r="F11" s="49">
        <v>791</v>
      </c>
      <c r="G11" s="49">
        <v>377</v>
      </c>
      <c r="H11" s="1">
        <v>1106</v>
      </c>
      <c r="I11" s="1">
        <v>397</v>
      </c>
      <c r="J11">
        <f t="shared" si="0"/>
        <v>709</v>
      </c>
      <c r="K11" s="40">
        <f t="shared" si="1"/>
        <v>178.58942065491183</v>
      </c>
      <c r="L11" t="b">
        <f t="shared" si="2"/>
        <v>0</v>
      </c>
    </row>
    <row r="12" spans="1:12" x14ac:dyDescent="0.25">
      <c r="A12" t="s">
        <v>13</v>
      </c>
      <c r="B12" t="s">
        <v>596</v>
      </c>
      <c r="C12" t="s">
        <v>173</v>
      </c>
      <c r="D12" t="s">
        <v>202</v>
      </c>
      <c r="E12" s="39" t="s">
        <v>792</v>
      </c>
      <c r="F12" s="49">
        <v>11</v>
      </c>
      <c r="G12" s="49">
        <v>43</v>
      </c>
      <c r="H12" s="1">
        <v>55</v>
      </c>
      <c r="I12" s="1">
        <v>20</v>
      </c>
      <c r="J12">
        <f t="shared" si="0"/>
        <v>35</v>
      </c>
      <c r="K12" s="40">
        <f t="shared" si="1"/>
        <v>175</v>
      </c>
      <c r="L12" t="b">
        <f t="shared" si="2"/>
        <v>0</v>
      </c>
    </row>
    <row r="13" spans="1:12" x14ac:dyDescent="0.25">
      <c r="A13" t="s">
        <v>13</v>
      </c>
      <c r="B13" t="s">
        <v>654</v>
      </c>
      <c r="C13" t="s">
        <v>599</v>
      </c>
      <c r="D13" t="s">
        <v>655</v>
      </c>
      <c r="E13" s="39" t="s">
        <v>792</v>
      </c>
      <c r="F13" s="49">
        <v>107</v>
      </c>
      <c r="G13" s="49">
        <v>118</v>
      </c>
      <c r="H13" s="1">
        <v>121</v>
      </c>
      <c r="I13" s="1">
        <v>45</v>
      </c>
      <c r="J13">
        <f t="shared" si="0"/>
        <v>76</v>
      </c>
      <c r="K13" s="40">
        <f t="shared" si="1"/>
        <v>168.88888888888889</v>
      </c>
      <c r="L13" t="b">
        <f t="shared" si="2"/>
        <v>0</v>
      </c>
    </row>
    <row r="14" spans="1:12" x14ac:dyDescent="0.25">
      <c r="A14" t="s">
        <v>13</v>
      </c>
      <c r="B14" t="s">
        <v>341</v>
      </c>
      <c r="C14" t="s">
        <v>342</v>
      </c>
      <c r="D14" t="s">
        <v>343</v>
      </c>
      <c r="E14" s="39" t="s">
        <v>792</v>
      </c>
      <c r="F14" s="49">
        <v>122</v>
      </c>
      <c r="G14" s="49">
        <v>35</v>
      </c>
      <c r="H14" s="1">
        <v>150</v>
      </c>
      <c r="I14" s="1">
        <v>56</v>
      </c>
      <c r="J14">
        <f t="shared" si="0"/>
        <v>94</v>
      </c>
      <c r="K14" s="40">
        <f t="shared" si="1"/>
        <v>167.85714285714286</v>
      </c>
      <c r="L14" t="b">
        <f t="shared" si="2"/>
        <v>0</v>
      </c>
    </row>
    <row r="15" spans="1:12" x14ac:dyDescent="0.25">
      <c r="A15" t="s">
        <v>13</v>
      </c>
      <c r="B15" t="s">
        <v>177</v>
      </c>
      <c r="C15" t="s">
        <v>178</v>
      </c>
      <c r="D15" t="s">
        <v>179</v>
      </c>
      <c r="E15" s="39" t="s">
        <v>792</v>
      </c>
      <c r="F15" s="49">
        <v>136</v>
      </c>
      <c r="G15" s="49">
        <v>41</v>
      </c>
      <c r="H15" s="1">
        <v>166</v>
      </c>
      <c r="I15" s="1">
        <v>64</v>
      </c>
      <c r="J15">
        <f t="shared" si="0"/>
        <v>102</v>
      </c>
      <c r="K15" s="40">
        <f t="shared" si="1"/>
        <v>159.375</v>
      </c>
      <c r="L15" t="b">
        <f t="shared" si="2"/>
        <v>0</v>
      </c>
    </row>
    <row r="16" spans="1:12" x14ac:dyDescent="0.25">
      <c r="A16" t="s">
        <v>13</v>
      </c>
      <c r="B16" t="s">
        <v>368</v>
      </c>
      <c r="C16" t="s">
        <v>369</v>
      </c>
      <c r="D16" t="s">
        <v>370</v>
      </c>
      <c r="E16" s="39" t="s">
        <v>791</v>
      </c>
      <c r="F16" s="49">
        <v>334</v>
      </c>
      <c r="G16" s="49">
        <v>154</v>
      </c>
      <c r="H16" s="1">
        <v>300</v>
      </c>
      <c r="I16" s="1">
        <v>119</v>
      </c>
      <c r="J16">
        <f t="shared" si="0"/>
        <v>181</v>
      </c>
      <c r="K16" s="40">
        <f t="shared" si="1"/>
        <v>152.10084033613444</v>
      </c>
      <c r="L16" t="b">
        <f t="shared" si="2"/>
        <v>0</v>
      </c>
    </row>
    <row r="17" spans="1:12" x14ac:dyDescent="0.25">
      <c r="A17" t="s">
        <v>13</v>
      </c>
      <c r="B17" t="s">
        <v>689</v>
      </c>
      <c r="C17" t="s">
        <v>690</v>
      </c>
      <c r="D17" t="s">
        <v>691</v>
      </c>
      <c r="E17" s="39" t="s">
        <v>791</v>
      </c>
      <c r="F17" s="49">
        <v>128</v>
      </c>
      <c r="G17" s="49">
        <v>73</v>
      </c>
      <c r="H17" s="1">
        <v>159</v>
      </c>
      <c r="I17" s="1">
        <v>76</v>
      </c>
      <c r="J17">
        <f t="shared" si="0"/>
        <v>83</v>
      </c>
      <c r="K17" s="40">
        <f t="shared" si="1"/>
        <v>109.21052631578947</v>
      </c>
      <c r="L17" t="b">
        <f t="shared" si="2"/>
        <v>0</v>
      </c>
    </row>
    <row r="18" spans="1:12" x14ac:dyDescent="0.25">
      <c r="A18" t="s">
        <v>13</v>
      </c>
      <c r="B18" t="s">
        <v>351</v>
      </c>
      <c r="C18" t="s">
        <v>345</v>
      </c>
      <c r="D18" t="s">
        <v>350</v>
      </c>
      <c r="E18" s="39" t="s">
        <v>792</v>
      </c>
      <c r="F18" s="49">
        <v>668</v>
      </c>
      <c r="G18" s="49">
        <v>300</v>
      </c>
      <c r="H18" s="1">
        <v>804</v>
      </c>
      <c r="I18" s="1">
        <v>386</v>
      </c>
      <c r="J18">
        <f t="shared" si="0"/>
        <v>418</v>
      </c>
      <c r="K18" s="40">
        <f t="shared" si="1"/>
        <v>108.29015544041451</v>
      </c>
      <c r="L18" t="b">
        <f t="shared" si="2"/>
        <v>0</v>
      </c>
    </row>
    <row r="19" spans="1:12" x14ac:dyDescent="0.25">
      <c r="A19" t="s">
        <v>13</v>
      </c>
      <c r="B19" t="s">
        <v>457</v>
      </c>
      <c r="C19" t="s">
        <v>458</v>
      </c>
      <c r="D19" t="s">
        <v>459</v>
      </c>
      <c r="E19" s="39" t="s">
        <v>791</v>
      </c>
      <c r="F19" s="49">
        <v>1087</v>
      </c>
      <c r="G19" s="49">
        <v>1154</v>
      </c>
      <c r="H19" s="1">
        <v>1433</v>
      </c>
      <c r="I19" s="1">
        <v>718</v>
      </c>
      <c r="J19">
        <f t="shared" si="0"/>
        <v>715</v>
      </c>
      <c r="K19" s="40">
        <f t="shared" si="1"/>
        <v>99.582172701949858</v>
      </c>
      <c r="L19" t="b">
        <f t="shared" si="2"/>
        <v>0</v>
      </c>
    </row>
    <row r="20" spans="1:12" x14ac:dyDescent="0.25">
      <c r="A20" t="s">
        <v>13</v>
      </c>
      <c r="B20" t="s">
        <v>214</v>
      </c>
      <c r="C20" t="s">
        <v>215</v>
      </c>
      <c r="D20" t="s">
        <v>212</v>
      </c>
      <c r="E20" s="39" t="s">
        <v>791</v>
      </c>
      <c r="F20" s="49">
        <v>75</v>
      </c>
      <c r="G20" s="49">
        <v>33</v>
      </c>
      <c r="H20" s="1">
        <v>65</v>
      </c>
      <c r="I20" s="1">
        <v>33</v>
      </c>
      <c r="J20">
        <f t="shared" si="0"/>
        <v>32</v>
      </c>
      <c r="K20" s="40">
        <f t="shared" si="1"/>
        <v>96.969696969696969</v>
      </c>
      <c r="L20" t="b">
        <f t="shared" si="2"/>
        <v>0</v>
      </c>
    </row>
    <row r="21" spans="1:12" x14ac:dyDescent="0.25">
      <c r="A21" t="s">
        <v>13</v>
      </c>
      <c r="B21" t="s">
        <v>204</v>
      </c>
      <c r="C21" t="s">
        <v>205</v>
      </c>
      <c r="D21" t="s">
        <v>206</v>
      </c>
      <c r="E21" s="39" t="s">
        <v>792</v>
      </c>
      <c r="F21" s="49">
        <v>109</v>
      </c>
      <c r="G21" s="49">
        <v>61</v>
      </c>
      <c r="H21" s="1">
        <v>174</v>
      </c>
      <c r="I21" s="1">
        <v>93</v>
      </c>
      <c r="J21">
        <f t="shared" si="0"/>
        <v>81</v>
      </c>
      <c r="K21" s="40">
        <f t="shared" si="1"/>
        <v>87.096774193548384</v>
      </c>
      <c r="L21" t="b">
        <f t="shared" si="2"/>
        <v>0</v>
      </c>
    </row>
    <row r="22" spans="1:12" x14ac:dyDescent="0.25">
      <c r="A22" t="s">
        <v>13</v>
      </c>
      <c r="B22" t="s">
        <v>142</v>
      </c>
      <c r="C22" t="s">
        <v>129</v>
      </c>
      <c r="D22" t="s">
        <v>141</v>
      </c>
      <c r="E22" s="39" t="s">
        <v>792</v>
      </c>
      <c r="F22" s="49">
        <v>22</v>
      </c>
      <c r="G22" s="49">
        <v>13</v>
      </c>
      <c r="H22" s="1">
        <v>86</v>
      </c>
      <c r="I22" s="1">
        <v>47</v>
      </c>
      <c r="J22">
        <f t="shared" si="0"/>
        <v>39</v>
      </c>
      <c r="K22" s="40">
        <f t="shared" si="1"/>
        <v>82.978723404255319</v>
      </c>
      <c r="L22" t="b">
        <f t="shared" si="2"/>
        <v>0</v>
      </c>
    </row>
    <row r="23" spans="1:12" x14ac:dyDescent="0.25">
      <c r="A23" t="s">
        <v>13</v>
      </c>
      <c r="B23" t="s">
        <v>398</v>
      </c>
      <c r="C23" t="s">
        <v>372</v>
      </c>
      <c r="D23" t="s">
        <v>399</v>
      </c>
      <c r="E23" s="39" t="s">
        <v>791</v>
      </c>
      <c r="F23" s="49">
        <v>330</v>
      </c>
      <c r="G23" s="49">
        <v>275</v>
      </c>
      <c r="H23" s="1">
        <v>423</v>
      </c>
      <c r="I23" s="1">
        <v>232</v>
      </c>
      <c r="J23">
        <f t="shared" si="0"/>
        <v>191</v>
      </c>
      <c r="K23" s="40">
        <f t="shared" si="1"/>
        <v>82.327586206896555</v>
      </c>
      <c r="L23" t="b">
        <f t="shared" si="2"/>
        <v>0</v>
      </c>
    </row>
    <row r="24" spans="1:12" x14ac:dyDescent="0.25">
      <c r="A24" t="s">
        <v>13</v>
      </c>
      <c r="B24" t="s">
        <v>627</v>
      </c>
      <c r="C24" t="s">
        <v>628</v>
      </c>
      <c r="D24" t="s">
        <v>120</v>
      </c>
      <c r="E24" s="39" t="s">
        <v>792</v>
      </c>
      <c r="F24" s="49">
        <v>196</v>
      </c>
      <c r="G24" s="49">
        <v>143</v>
      </c>
      <c r="H24" s="1">
        <v>234</v>
      </c>
      <c r="I24" s="1">
        <v>129</v>
      </c>
      <c r="J24">
        <f t="shared" si="0"/>
        <v>105</v>
      </c>
      <c r="K24" s="40">
        <f t="shared" si="1"/>
        <v>81.395348837209298</v>
      </c>
      <c r="L24" t="b">
        <f t="shared" si="2"/>
        <v>0</v>
      </c>
    </row>
    <row r="25" spans="1:12" x14ac:dyDescent="0.25">
      <c r="A25" t="s">
        <v>13</v>
      </c>
      <c r="B25" t="s">
        <v>678</v>
      </c>
      <c r="C25" t="s">
        <v>308</v>
      </c>
      <c r="D25" t="s">
        <v>674</v>
      </c>
      <c r="E25" s="39" t="s">
        <v>792</v>
      </c>
      <c r="F25" s="49">
        <v>20</v>
      </c>
      <c r="G25" s="49">
        <v>20</v>
      </c>
      <c r="H25" s="1">
        <v>45</v>
      </c>
      <c r="I25" s="1">
        <v>25</v>
      </c>
      <c r="J25">
        <f t="shared" si="0"/>
        <v>20</v>
      </c>
      <c r="K25" s="40">
        <f t="shared" si="1"/>
        <v>80</v>
      </c>
      <c r="L25" t="b">
        <f t="shared" si="2"/>
        <v>0</v>
      </c>
    </row>
    <row r="26" spans="1:12" x14ac:dyDescent="0.25">
      <c r="A26" t="s">
        <v>13</v>
      </c>
      <c r="B26" t="s">
        <v>716</v>
      </c>
      <c r="C26" t="s">
        <v>717</v>
      </c>
      <c r="D26" t="s">
        <v>718</v>
      </c>
      <c r="E26" s="39" t="s">
        <v>792</v>
      </c>
      <c r="F26" s="49">
        <v>21</v>
      </c>
      <c r="G26" s="49">
        <v>26</v>
      </c>
      <c r="H26" s="1">
        <v>48</v>
      </c>
      <c r="I26" s="1">
        <v>27</v>
      </c>
      <c r="J26">
        <f t="shared" si="0"/>
        <v>21</v>
      </c>
      <c r="K26" s="40">
        <f t="shared" si="1"/>
        <v>77.777777777777786</v>
      </c>
      <c r="L26" t="b">
        <f t="shared" si="2"/>
        <v>0</v>
      </c>
    </row>
    <row r="27" spans="1:12" x14ac:dyDescent="0.25">
      <c r="A27" t="s">
        <v>13</v>
      </c>
      <c r="B27" t="s">
        <v>244</v>
      </c>
      <c r="C27" t="s">
        <v>245</v>
      </c>
      <c r="D27" t="s">
        <v>45</v>
      </c>
      <c r="E27" s="39" t="s">
        <v>791</v>
      </c>
      <c r="F27" s="49">
        <v>683</v>
      </c>
      <c r="G27" s="49">
        <v>244</v>
      </c>
      <c r="H27" s="1">
        <v>463</v>
      </c>
      <c r="I27" s="1">
        <v>262</v>
      </c>
      <c r="J27">
        <f t="shared" si="0"/>
        <v>201</v>
      </c>
      <c r="K27" s="40">
        <f t="shared" si="1"/>
        <v>76.717557251908403</v>
      </c>
      <c r="L27" t="b">
        <f t="shared" si="2"/>
        <v>0</v>
      </c>
    </row>
    <row r="28" spans="1:12" x14ac:dyDescent="0.25">
      <c r="A28" t="s">
        <v>13</v>
      </c>
      <c r="B28" t="s">
        <v>71</v>
      </c>
      <c r="C28" t="s">
        <v>72</v>
      </c>
      <c r="D28" t="s">
        <v>73</v>
      </c>
      <c r="E28" s="39" t="s">
        <v>791</v>
      </c>
      <c r="F28" s="49">
        <v>588</v>
      </c>
      <c r="G28" s="49">
        <v>305</v>
      </c>
      <c r="H28" s="1">
        <v>440</v>
      </c>
      <c r="I28" s="1">
        <v>249</v>
      </c>
      <c r="J28">
        <f t="shared" si="0"/>
        <v>191</v>
      </c>
      <c r="K28" s="40">
        <f t="shared" si="1"/>
        <v>76.706827309236942</v>
      </c>
      <c r="L28" t="b">
        <f t="shared" si="2"/>
        <v>0</v>
      </c>
    </row>
    <row r="29" spans="1:12" x14ac:dyDescent="0.25">
      <c r="A29" t="s">
        <v>13</v>
      </c>
      <c r="B29" t="s">
        <v>105</v>
      </c>
      <c r="C29" t="s">
        <v>106</v>
      </c>
      <c r="D29" t="s">
        <v>107</v>
      </c>
      <c r="E29" s="39" t="s">
        <v>792</v>
      </c>
      <c r="F29" s="49">
        <v>223</v>
      </c>
      <c r="G29" s="49">
        <v>257</v>
      </c>
      <c r="H29" s="1">
        <v>402</v>
      </c>
      <c r="I29" s="1">
        <v>228</v>
      </c>
      <c r="J29">
        <f t="shared" si="0"/>
        <v>174</v>
      </c>
      <c r="K29" s="40">
        <f t="shared" si="1"/>
        <v>76.31578947368422</v>
      </c>
      <c r="L29" t="b">
        <f t="shared" si="2"/>
        <v>0</v>
      </c>
    </row>
    <row r="30" spans="1:12" x14ac:dyDescent="0.25">
      <c r="A30" t="s">
        <v>13</v>
      </c>
      <c r="B30" t="s">
        <v>619</v>
      </c>
      <c r="C30" t="s">
        <v>620</v>
      </c>
      <c r="D30" t="s">
        <v>607</v>
      </c>
      <c r="E30" s="39" t="s">
        <v>792</v>
      </c>
      <c r="F30" s="49">
        <v>299</v>
      </c>
      <c r="G30" s="49">
        <v>231</v>
      </c>
      <c r="H30" s="1">
        <v>331</v>
      </c>
      <c r="I30" s="1">
        <v>189</v>
      </c>
      <c r="J30">
        <f t="shared" si="0"/>
        <v>142</v>
      </c>
      <c r="K30" s="40">
        <f t="shared" si="1"/>
        <v>75.132275132275126</v>
      </c>
      <c r="L30" t="b">
        <f t="shared" si="2"/>
        <v>0</v>
      </c>
    </row>
    <row r="31" spans="1:12" x14ac:dyDescent="0.25">
      <c r="A31" t="s">
        <v>13</v>
      </c>
      <c r="B31" t="s">
        <v>24</v>
      </c>
      <c r="C31" t="s">
        <v>25</v>
      </c>
      <c r="D31" t="s">
        <v>26</v>
      </c>
      <c r="E31" s="39" t="s">
        <v>791</v>
      </c>
      <c r="F31" s="49">
        <v>338</v>
      </c>
      <c r="G31" s="49">
        <v>734</v>
      </c>
      <c r="H31" s="1">
        <v>563</v>
      </c>
      <c r="I31" s="1">
        <v>322</v>
      </c>
      <c r="J31">
        <f t="shared" si="0"/>
        <v>241</v>
      </c>
      <c r="K31" s="40">
        <f t="shared" si="1"/>
        <v>74.844720496894411</v>
      </c>
      <c r="L31" t="b">
        <f t="shared" si="2"/>
        <v>0</v>
      </c>
    </row>
    <row r="32" spans="1:12" x14ac:dyDescent="0.25">
      <c r="A32" t="s">
        <v>13</v>
      </c>
      <c r="B32" t="s">
        <v>645</v>
      </c>
      <c r="C32" t="s">
        <v>348</v>
      </c>
      <c r="D32" t="s">
        <v>646</v>
      </c>
      <c r="E32" s="39" t="s">
        <v>792</v>
      </c>
      <c r="F32" s="49">
        <v>206</v>
      </c>
      <c r="G32" s="49">
        <v>127</v>
      </c>
      <c r="H32" s="1">
        <v>303</v>
      </c>
      <c r="I32" s="1">
        <v>175</v>
      </c>
      <c r="J32">
        <f t="shared" si="0"/>
        <v>128</v>
      </c>
      <c r="K32" s="40">
        <f t="shared" si="1"/>
        <v>73.142857142857139</v>
      </c>
      <c r="L32" t="b">
        <f t="shared" si="2"/>
        <v>0</v>
      </c>
    </row>
    <row r="33" spans="1:12" x14ac:dyDescent="0.25">
      <c r="A33" t="s">
        <v>13</v>
      </c>
      <c r="B33" t="s">
        <v>200</v>
      </c>
      <c r="C33" t="s">
        <v>183</v>
      </c>
      <c r="D33" t="s">
        <v>199</v>
      </c>
      <c r="E33" s="39" t="s">
        <v>792</v>
      </c>
      <c r="F33" s="49">
        <v>1111</v>
      </c>
      <c r="G33" s="49">
        <v>650</v>
      </c>
      <c r="H33" s="1">
        <v>1321</v>
      </c>
      <c r="I33" s="1">
        <v>764</v>
      </c>
      <c r="J33">
        <f t="shared" si="0"/>
        <v>557</v>
      </c>
      <c r="K33" s="40">
        <f t="shared" si="1"/>
        <v>72.905759162303667</v>
      </c>
      <c r="L33" t="b">
        <f t="shared" si="2"/>
        <v>0</v>
      </c>
    </row>
    <row r="34" spans="1:12" x14ac:dyDescent="0.25">
      <c r="A34" t="s">
        <v>13</v>
      </c>
      <c r="B34" t="s">
        <v>609</v>
      </c>
      <c r="C34" t="s">
        <v>610</v>
      </c>
      <c r="D34" t="s">
        <v>607</v>
      </c>
      <c r="E34" s="39" t="s">
        <v>792</v>
      </c>
      <c r="F34" s="49">
        <v>311</v>
      </c>
      <c r="G34" s="49">
        <v>216</v>
      </c>
      <c r="H34" s="1">
        <v>324</v>
      </c>
      <c r="I34" s="1">
        <v>188</v>
      </c>
      <c r="J34">
        <f t="shared" si="0"/>
        <v>136</v>
      </c>
      <c r="K34" s="40">
        <f t="shared" si="1"/>
        <v>72.340425531914903</v>
      </c>
      <c r="L34" t="b">
        <f t="shared" si="2"/>
        <v>0</v>
      </c>
    </row>
    <row r="35" spans="1:12" x14ac:dyDescent="0.25">
      <c r="A35" t="s">
        <v>13</v>
      </c>
      <c r="B35" t="s">
        <v>476</v>
      </c>
      <c r="C35" t="s">
        <v>477</v>
      </c>
      <c r="D35" t="s">
        <v>257</v>
      </c>
      <c r="E35" s="39" t="s">
        <v>792</v>
      </c>
      <c r="F35" s="49">
        <v>241</v>
      </c>
      <c r="G35" s="49">
        <v>179</v>
      </c>
      <c r="H35" s="1">
        <v>267</v>
      </c>
      <c r="I35" s="1">
        <v>159</v>
      </c>
      <c r="J35">
        <f t="shared" si="0"/>
        <v>108</v>
      </c>
      <c r="K35" s="40">
        <f t="shared" si="1"/>
        <v>67.924528301886795</v>
      </c>
      <c r="L35" t="b">
        <f t="shared" si="2"/>
        <v>0</v>
      </c>
    </row>
    <row r="36" spans="1:12" x14ac:dyDescent="0.25">
      <c r="A36" t="s">
        <v>13</v>
      </c>
      <c r="B36" t="s">
        <v>634</v>
      </c>
      <c r="C36" t="s">
        <v>635</v>
      </c>
      <c r="D36" t="s">
        <v>636</v>
      </c>
      <c r="E36" s="39" t="s">
        <v>792</v>
      </c>
      <c r="F36" s="49">
        <v>37</v>
      </c>
      <c r="G36" s="49">
        <v>21</v>
      </c>
      <c r="H36" s="1">
        <v>56</v>
      </c>
      <c r="I36" s="1">
        <v>34</v>
      </c>
      <c r="J36">
        <f t="shared" si="0"/>
        <v>22</v>
      </c>
      <c r="K36" s="40">
        <f t="shared" si="1"/>
        <v>64.705882352941174</v>
      </c>
      <c r="L36" t="b">
        <f t="shared" si="2"/>
        <v>0</v>
      </c>
    </row>
    <row r="37" spans="1:12" x14ac:dyDescent="0.25">
      <c r="A37" t="s">
        <v>13</v>
      </c>
      <c r="B37" t="s">
        <v>478</v>
      </c>
      <c r="C37" t="s">
        <v>479</v>
      </c>
      <c r="D37" t="s">
        <v>257</v>
      </c>
      <c r="E37" s="39" t="s">
        <v>792</v>
      </c>
      <c r="F37" s="49">
        <v>811</v>
      </c>
      <c r="G37" s="49">
        <v>625</v>
      </c>
      <c r="H37" s="1">
        <v>1123</v>
      </c>
      <c r="I37" s="1">
        <v>689</v>
      </c>
      <c r="J37">
        <f t="shared" si="0"/>
        <v>434</v>
      </c>
      <c r="K37" s="40">
        <f t="shared" si="1"/>
        <v>62.989840348330915</v>
      </c>
      <c r="L37" t="b">
        <f t="shared" si="2"/>
        <v>0</v>
      </c>
    </row>
    <row r="38" spans="1:12" x14ac:dyDescent="0.25">
      <c r="A38" t="s">
        <v>13</v>
      </c>
      <c r="B38" t="s">
        <v>311</v>
      </c>
      <c r="C38" t="s">
        <v>312</v>
      </c>
      <c r="D38" t="s">
        <v>310</v>
      </c>
      <c r="E38" s="39" t="s">
        <v>792</v>
      </c>
      <c r="F38" s="49">
        <v>280</v>
      </c>
      <c r="G38" s="49">
        <v>273</v>
      </c>
      <c r="H38" s="1">
        <v>408</v>
      </c>
      <c r="I38" s="1">
        <v>251</v>
      </c>
      <c r="J38">
        <f t="shared" si="0"/>
        <v>157</v>
      </c>
      <c r="K38" s="40">
        <f t="shared" si="1"/>
        <v>62.549800796812747</v>
      </c>
      <c r="L38" t="b">
        <f t="shared" si="2"/>
        <v>0</v>
      </c>
    </row>
    <row r="39" spans="1:12" x14ac:dyDescent="0.25">
      <c r="A39" t="s">
        <v>13</v>
      </c>
      <c r="B39" t="s">
        <v>437</v>
      </c>
      <c r="C39" t="s">
        <v>438</v>
      </c>
      <c r="D39" t="s">
        <v>404</v>
      </c>
      <c r="E39" s="39" t="s">
        <v>792</v>
      </c>
      <c r="F39" s="49">
        <v>97</v>
      </c>
      <c r="G39" s="49">
        <v>84</v>
      </c>
      <c r="H39" s="1">
        <v>149</v>
      </c>
      <c r="I39" s="1">
        <v>92</v>
      </c>
      <c r="J39">
        <f t="shared" si="0"/>
        <v>57</v>
      </c>
      <c r="K39" s="40">
        <f t="shared" si="1"/>
        <v>61.95652173913043</v>
      </c>
      <c r="L39" t="b">
        <f t="shared" si="2"/>
        <v>0</v>
      </c>
    </row>
    <row r="40" spans="1:12" x14ac:dyDescent="0.25">
      <c r="A40" t="s">
        <v>13</v>
      </c>
      <c r="B40" t="s">
        <v>277</v>
      </c>
      <c r="C40" t="s">
        <v>272</v>
      </c>
      <c r="D40" t="s">
        <v>276</v>
      </c>
      <c r="E40" s="39" t="s">
        <v>792</v>
      </c>
      <c r="F40" s="49">
        <v>470</v>
      </c>
      <c r="G40" s="49">
        <v>230</v>
      </c>
      <c r="H40" s="1">
        <v>455</v>
      </c>
      <c r="I40" s="1">
        <v>281</v>
      </c>
      <c r="J40">
        <f t="shared" si="0"/>
        <v>174</v>
      </c>
      <c r="K40" s="40">
        <f t="shared" si="1"/>
        <v>61.921708185053383</v>
      </c>
      <c r="L40" t="b">
        <f t="shared" si="2"/>
        <v>0</v>
      </c>
    </row>
    <row r="41" spans="1:12" x14ac:dyDescent="0.25">
      <c r="A41" t="s">
        <v>13</v>
      </c>
      <c r="B41" t="s">
        <v>208</v>
      </c>
      <c r="C41" t="s">
        <v>209</v>
      </c>
      <c r="D41" t="s">
        <v>207</v>
      </c>
      <c r="E41" s="39" t="s">
        <v>792</v>
      </c>
      <c r="F41" s="49">
        <v>178</v>
      </c>
      <c r="G41" s="49">
        <v>117</v>
      </c>
      <c r="H41" s="1">
        <v>242</v>
      </c>
      <c r="I41" s="1">
        <v>150</v>
      </c>
      <c r="J41">
        <f t="shared" si="0"/>
        <v>92</v>
      </c>
      <c r="K41" s="40">
        <f t="shared" si="1"/>
        <v>61.333333333333329</v>
      </c>
      <c r="L41" t="b">
        <f t="shared" si="2"/>
        <v>0</v>
      </c>
    </row>
    <row r="42" spans="1:12" x14ac:dyDescent="0.25">
      <c r="A42" t="s">
        <v>13</v>
      </c>
      <c r="B42" t="s">
        <v>507</v>
      </c>
      <c r="C42" t="s">
        <v>508</v>
      </c>
      <c r="D42" t="s">
        <v>509</v>
      </c>
      <c r="E42" s="39" t="s">
        <v>792</v>
      </c>
      <c r="F42" s="49">
        <v>236</v>
      </c>
      <c r="G42" s="49">
        <v>173</v>
      </c>
      <c r="H42" s="1">
        <v>274</v>
      </c>
      <c r="I42" s="1">
        <v>171</v>
      </c>
      <c r="J42">
        <f t="shared" si="0"/>
        <v>103</v>
      </c>
      <c r="K42" s="40">
        <f t="shared" si="1"/>
        <v>60.23391812865497</v>
      </c>
      <c r="L42" t="b">
        <f t="shared" si="2"/>
        <v>0</v>
      </c>
    </row>
    <row r="43" spans="1:12" x14ac:dyDescent="0.25">
      <c r="A43" t="s">
        <v>13</v>
      </c>
      <c r="B43" t="s">
        <v>235</v>
      </c>
      <c r="C43" t="s">
        <v>236</v>
      </c>
      <c r="D43" t="s">
        <v>212</v>
      </c>
      <c r="E43" s="39" t="s">
        <v>791</v>
      </c>
      <c r="F43" s="49">
        <v>1260</v>
      </c>
      <c r="G43" s="49">
        <v>968</v>
      </c>
      <c r="H43" s="1">
        <v>1235</v>
      </c>
      <c r="I43" s="1">
        <v>775</v>
      </c>
      <c r="J43">
        <f t="shared" si="0"/>
        <v>460</v>
      </c>
      <c r="K43" s="40">
        <f t="shared" si="1"/>
        <v>59.354838709677416</v>
      </c>
      <c r="L43" t="b">
        <f t="shared" si="2"/>
        <v>0</v>
      </c>
    </row>
    <row r="44" spans="1:12" x14ac:dyDescent="0.25">
      <c r="A44" t="s">
        <v>13</v>
      </c>
      <c r="B44" t="s">
        <v>448</v>
      </c>
      <c r="C44" t="s">
        <v>449</v>
      </c>
      <c r="D44" t="s">
        <v>450</v>
      </c>
      <c r="E44" s="39" t="s">
        <v>792</v>
      </c>
      <c r="F44" s="49">
        <v>563</v>
      </c>
      <c r="G44" s="49">
        <v>427</v>
      </c>
      <c r="H44" s="1">
        <v>685</v>
      </c>
      <c r="I44" s="1">
        <v>431</v>
      </c>
      <c r="J44">
        <f t="shared" si="0"/>
        <v>254</v>
      </c>
      <c r="K44" s="40">
        <f t="shared" si="1"/>
        <v>58.932714617169367</v>
      </c>
      <c r="L44" t="b">
        <f t="shared" si="2"/>
        <v>0</v>
      </c>
    </row>
    <row r="45" spans="1:12" x14ac:dyDescent="0.25">
      <c r="A45" t="s">
        <v>13</v>
      </c>
      <c r="B45" t="s">
        <v>102</v>
      </c>
      <c r="C45" t="s">
        <v>103</v>
      </c>
      <c r="D45" t="s">
        <v>101</v>
      </c>
      <c r="E45" s="39" t="s">
        <v>792</v>
      </c>
      <c r="F45" s="49">
        <v>202</v>
      </c>
      <c r="G45" s="49">
        <v>243</v>
      </c>
      <c r="H45" s="1">
        <v>345</v>
      </c>
      <c r="I45" s="1">
        <v>222</v>
      </c>
      <c r="J45">
        <f t="shared" si="0"/>
        <v>123</v>
      </c>
      <c r="K45" s="40">
        <f t="shared" si="1"/>
        <v>55.405405405405403</v>
      </c>
      <c r="L45" t="b">
        <f t="shared" si="2"/>
        <v>0</v>
      </c>
    </row>
    <row r="46" spans="1:12" x14ac:dyDescent="0.25">
      <c r="A46" t="s">
        <v>13</v>
      </c>
      <c r="B46" t="s">
        <v>201</v>
      </c>
      <c r="C46" t="s">
        <v>173</v>
      </c>
      <c r="D46" t="s">
        <v>202</v>
      </c>
      <c r="E46" s="39" t="s">
        <v>792</v>
      </c>
      <c r="F46" s="49">
        <v>180</v>
      </c>
      <c r="G46" s="49">
        <v>140</v>
      </c>
      <c r="H46" s="1">
        <v>275</v>
      </c>
      <c r="I46" s="1">
        <v>177</v>
      </c>
      <c r="J46">
        <f t="shared" si="0"/>
        <v>98</v>
      </c>
      <c r="K46" s="40">
        <f t="shared" si="1"/>
        <v>55.367231638418076</v>
      </c>
      <c r="L46" t="b">
        <f t="shared" si="2"/>
        <v>0</v>
      </c>
    </row>
    <row r="47" spans="1:12" x14ac:dyDescent="0.25">
      <c r="A47" t="s">
        <v>13</v>
      </c>
      <c r="B47" t="s">
        <v>401</v>
      </c>
      <c r="C47" t="s">
        <v>402</v>
      </c>
      <c r="D47" t="s">
        <v>403</v>
      </c>
      <c r="E47" s="39" t="s">
        <v>791</v>
      </c>
      <c r="F47" s="49">
        <v>7943</v>
      </c>
      <c r="G47" s="49">
        <v>5075</v>
      </c>
      <c r="H47" s="1">
        <v>6676</v>
      </c>
      <c r="I47" s="1">
        <v>4338</v>
      </c>
      <c r="J47">
        <f t="shared" si="0"/>
        <v>2338</v>
      </c>
      <c r="K47" s="40">
        <f t="shared" si="1"/>
        <v>53.895804518211158</v>
      </c>
      <c r="L47" t="b">
        <f t="shared" si="2"/>
        <v>0</v>
      </c>
    </row>
    <row r="48" spans="1:12" x14ac:dyDescent="0.25">
      <c r="A48" t="s">
        <v>13</v>
      </c>
      <c r="B48" t="s">
        <v>701</v>
      </c>
      <c r="C48" t="s">
        <v>369</v>
      </c>
      <c r="D48" t="s">
        <v>370</v>
      </c>
      <c r="E48" s="39" t="s">
        <v>791</v>
      </c>
      <c r="F48" s="49">
        <v>9521</v>
      </c>
      <c r="G48" s="49">
        <v>11598</v>
      </c>
      <c r="H48" s="1">
        <v>11830</v>
      </c>
      <c r="I48" s="1">
        <v>7713</v>
      </c>
      <c r="J48">
        <f t="shared" si="0"/>
        <v>4117</v>
      </c>
      <c r="K48" s="40">
        <f t="shared" si="1"/>
        <v>53.377414754310905</v>
      </c>
      <c r="L48" t="b">
        <f t="shared" si="2"/>
        <v>0</v>
      </c>
    </row>
    <row r="49" spans="1:12" x14ac:dyDescent="0.25">
      <c r="A49" t="s">
        <v>13</v>
      </c>
      <c r="B49" t="s">
        <v>254</v>
      </c>
      <c r="C49" t="s">
        <v>255</v>
      </c>
      <c r="D49" t="s">
        <v>256</v>
      </c>
      <c r="E49" s="39" t="s">
        <v>792</v>
      </c>
      <c r="F49" s="49">
        <v>74</v>
      </c>
      <c r="G49" s="49">
        <v>64</v>
      </c>
      <c r="H49" s="1">
        <v>92</v>
      </c>
      <c r="I49" s="1">
        <v>61</v>
      </c>
      <c r="J49">
        <f t="shared" si="0"/>
        <v>31</v>
      </c>
      <c r="K49" s="40">
        <f t="shared" si="1"/>
        <v>50.819672131147541</v>
      </c>
      <c r="L49" t="b">
        <f t="shared" si="2"/>
        <v>0</v>
      </c>
    </row>
    <row r="50" spans="1:12" x14ac:dyDescent="0.25">
      <c r="A50" t="s">
        <v>13</v>
      </c>
      <c r="B50" t="s">
        <v>585</v>
      </c>
      <c r="C50" t="s">
        <v>329</v>
      </c>
      <c r="D50" t="s">
        <v>582</v>
      </c>
      <c r="E50" s="39" t="s">
        <v>792</v>
      </c>
      <c r="F50" s="49">
        <v>453</v>
      </c>
      <c r="G50" s="49">
        <v>374</v>
      </c>
      <c r="H50" s="1">
        <v>630</v>
      </c>
      <c r="I50" s="1">
        <v>419</v>
      </c>
      <c r="J50">
        <f t="shared" si="0"/>
        <v>211</v>
      </c>
      <c r="K50" s="40">
        <f t="shared" si="1"/>
        <v>50.35799522673031</v>
      </c>
      <c r="L50" t="b">
        <f t="shared" si="2"/>
        <v>0</v>
      </c>
    </row>
    <row r="51" spans="1:12" x14ac:dyDescent="0.25">
      <c r="A51" t="s">
        <v>13</v>
      </c>
      <c r="B51" t="s">
        <v>560</v>
      </c>
      <c r="C51" t="s">
        <v>392</v>
      </c>
      <c r="D51" t="s">
        <v>526</v>
      </c>
      <c r="E51" s="39" t="s">
        <v>792</v>
      </c>
      <c r="F51" s="49">
        <v>179</v>
      </c>
      <c r="G51" s="49">
        <v>387</v>
      </c>
      <c r="H51" s="1">
        <v>698</v>
      </c>
      <c r="I51" s="1">
        <v>467</v>
      </c>
      <c r="J51">
        <f t="shared" si="0"/>
        <v>231</v>
      </c>
      <c r="K51" s="40">
        <f t="shared" si="1"/>
        <v>49.464668094218418</v>
      </c>
      <c r="L51" t="b">
        <f t="shared" si="2"/>
        <v>0</v>
      </c>
    </row>
    <row r="52" spans="1:12" x14ac:dyDescent="0.25">
      <c r="A52" t="s">
        <v>13</v>
      </c>
      <c r="B52" t="s">
        <v>371</v>
      </c>
      <c r="C52" t="s">
        <v>372</v>
      </c>
      <c r="D52" t="s">
        <v>373</v>
      </c>
      <c r="E52" s="39" t="s">
        <v>791</v>
      </c>
      <c r="F52" s="49">
        <v>158</v>
      </c>
      <c r="G52" s="49">
        <v>115</v>
      </c>
      <c r="H52" s="1">
        <v>117</v>
      </c>
      <c r="I52" s="1">
        <v>79</v>
      </c>
      <c r="J52">
        <f t="shared" si="0"/>
        <v>38</v>
      </c>
      <c r="K52" s="40">
        <f t="shared" si="1"/>
        <v>48.101265822784811</v>
      </c>
      <c r="L52" t="b">
        <f t="shared" si="2"/>
        <v>0</v>
      </c>
    </row>
    <row r="53" spans="1:12" x14ac:dyDescent="0.25">
      <c r="A53" t="s">
        <v>13</v>
      </c>
      <c r="B53" t="s">
        <v>708</v>
      </c>
      <c r="C53" t="s">
        <v>709</v>
      </c>
      <c r="D53" t="s">
        <v>710</v>
      </c>
      <c r="E53" s="39" t="s">
        <v>792</v>
      </c>
      <c r="F53" s="49">
        <v>89</v>
      </c>
      <c r="G53" s="49">
        <v>78</v>
      </c>
      <c r="H53" s="1">
        <v>139</v>
      </c>
      <c r="I53" s="1">
        <v>94</v>
      </c>
      <c r="J53">
        <f t="shared" si="0"/>
        <v>45</v>
      </c>
      <c r="K53" s="40">
        <f t="shared" si="1"/>
        <v>47.872340425531917</v>
      </c>
      <c r="L53" t="b">
        <f t="shared" si="2"/>
        <v>0</v>
      </c>
    </row>
    <row r="54" spans="1:12" x14ac:dyDescent="0.25">
      <c r="A54" t="s">
        <v>13</v>
      </c>
      <c r="B54" t="s">
        <v>413</v>
      </c>
      <c r="C54" t="s">
        <v>364</v>
      </c>
      <c r="D54" t="s">
        <v>412</v>
      </c>
      <c r="E54" s="39" t="s">
        <v>792</v>
      </c>
      <c r="F54" s="49">
        <v>97</v>
      </c>
      <c r="G54" s="49">
        <v>60</v>
      </c>
      <c r="H54" s="1">
        <v>174</v>
      </c>
      <c r="I54" s="1">
        <v>118</v>
      </c>
      <c r="J54">
        <f t="shared" si="0"/>
        <v>56</v>
      </c>
      <c r="K54" s="40">
        <f t="shared" si="1"/>
        <v>47.457627118644069</v>
      </c>
      <c r="L54" t="b">
        <f t="shared" si="2"/>
        <v>0</v>
      </c>
    </row>
    <row r="55" spans="1:12" x14ac:dyDescent="0.25">
      <c r="A55" t="s">
        <v>13</v>
      </c>
      <c r="B55" t="s">
        <v>108</v>
      </c>
      <c r="C55" t="s">
        <v>109</v>
      </c>
      <c r="D55" t="s">
        <v>110</v>
      </c>
      <c r="E55" s="39" t="s">
        <v>792</v>
      </c>
      <c r="F55" s="49">
        <v>993</v>
      </c>
      <c r="G55" s="49">
        <v>822</v>
      </c>
      <c r="H55" s="1">
        <v>1304</v>
      </c>
      <c r="I55" s="1">
        <v>889</v>
      </c>
      <c r="J55">
        <f t="shared" si="0"/>
        <v>415</v>
      </c>
      <c r="K55" s="40">
        <f t="shared" si="1"/>
        <v>46.681664791901014</v>
      </c>
      <c r="L55" t="b">
        <f t="shared" si="2"/>
        <v>0</v>
      </c>
    </row>
    <row r="56" spans="1:12" x14ac:dyDescent="0.25">
      <c r="A56" t="s">
        <v>13</v>
      </c>
      <c r="B56" t="s">
        <v>417</v>
      </c>
      <c r="C56" t="s">
        <v>418</v>
      </c>
      <c r="D56" t="s">
        <v>419</v>
      </c>
      <c r="E56" s="39" t="s">
        <v>792</v>
      </c>
      <c r="F56" s="49">
        <v>124</v>
      </c>
      <c r="G56" s="49">
        <v>96</v>
      </c>
      <c r="H56" s="1">
        <v>140</v>
      </c>
      <c r="I56" s="1">
        <v>97</v>
      </c>
      <c r="J56">
        <f t="shared" si="0"/>
        <v>43</v>
      </c>
      <c r="K56" s="40">
        <f t="shared" si="1"/>
        <v>44.329896907216494</v>
      </c>
      <c r="L56" t="b">
        <f t="shared" si="2"/>
        <v>0</v>
      </c>
    </row>
    <row r="57" spans="1:12" x14ac:dyDescent="0.25">
      <c r="A57" t="s">
        <v>13</v>
      </c>
      <c r="B57" t="s">
        <v>88</v>
      </c>
      <c r="C57" t="s">
        <v>89</v>
      </c>
      <c r="D57" t="s">
        <v>80</v>
      </c>
      <c r="E57" s="39" t="s">
        <v>792</v>
      </c>
      <c r="F57" s="49">
        <v>802</v>
      </c>
      <c r="G57" s="49">
        <v>715</v>
      </c>
      <c r="H57" s="1">
        <v>1233</v>
      </c>
      <c r="I57" s="1">
        <v>856</v>
      </c>
      <c r="J57">
        <f t="shared" si="0"/>
        <v>377</v>
      </c>
      <c r="K57" s="40">
        <f t="shared" si="1"/>
        <v>44.042056074766357</v>
      </c>
      <c r="L57" t="b">
        <f t="shared" si="2"/>
        <v>0</v>
      </c>
    </row>
    <row r="58" spans="1:12" x14ac:dyDescent="0.25">
      <c r="A58" t="s">
        <v>13</v>
      </c>
      <c r="B58" t="s">
        <v>648</v>
      </c>
      <c r="C58" t="s">
        <v>649</v>
      </c>
      <c r="D58" t="s">
        <v>650</v>
      </c>
      <c r="E58" s="39" t="s">
        <v>791</v>
      </c>
      <c r="F58" s="49">
        <v>198</v>
      </c>
      <c r="G58" s="49">
        <v>173</v>
      </c>
      <c r="H58" s="1">
        <v>227</v>
      </c>
      <c r="I58" s="1">
        <v>159</v>
      </c>
      <c r="J58">
        <f t="shared" si="0"/>
        <v>68</v>
      </c>
      <c r="K58" s="40">
        <f t="shared" si="1"/>
        <v>42.767295597484278</v>
      </c>
      <c r="L58" t="b">
        <f t="shared" si="2"/>
        <v>0</v>
      </c>
    </row>
    <row r="59" spans="1:12" x14ac:dyDescent="0.25">
      <c r="A59" t="s">
        <v>13</v>
      </c>
      <c r="B59" t="s">
        <v>246</v>
      </c>
      <c r="C59" t="s">
        <v>247</v>
      </c>
      <c r="D59" t="s">
        <v>58</v>
      </c>
      <c r="E59" s="39" t="s">
        <v>791</v>
      </c>
      <c r="F59" s="49">
        <v>2125</v>
      </c>
      <c r="G59" s="49">
        <v>1644</v>
      </c>
      <c r="H59" s="1">
        <v>2155</v>
      </c>
      <c r="I59" s="1">
        <v>1512</v>
      </c>
      <c r="J59">
        <f t="shared" si="0"/>
        <v>643</v>
      </c>
      <c r="K59" s="40">
        <f t="shared" si="1"/>
        <v>42.526455026455032</v>
      </c>
      <c r="L59" t="b">
        <f t="shared" si="2"/>
        <v>0</v>
      </c>
    </row>
    <row r="60" spans="1:12" x14ac:dyDescent="0.25">
      <c r="A60" t="s">
        <v>13</v>
      </c>
      <c r="B60" t="s">
        <v>221</v>
      </c>
      <c r="C60" t="s">
        <v>222</v>
      </c>
      <c r="D60" t="s">
        <v>213</v>
      </c>
      <c r="E60" s="39" t="s">
        <v>792</v>
      </c>
      <c r="F60" s="49">
        <v>256</v>
      </c>
      <c r="G60" s="49">
        <v>236</v>
      </c>
      <c r="H60" s="1">
        <v>346</v>
      </c>
      <c r="I60" s="1">
        <v>244</v>
      </c>
      <c r="J60">
        <f t="shared" si="0"/>
        <v>102</v>
      </c>
      <c r="K60" s="40">
        <f t="shared" si="1"/>
        <v>41.803278688524593</v>
      </c>
      <c r="L60" t="b">
        <f t="shared" si="2"/>
        <v>0</v>
      </c>
    </row>
    <row r="61" spans="1:12" x14ac:dyDescent="0.25">
      <c r="A61" t="s">
        <v>13</v>
      </c>
      <c r="B61" t="s">
        <v>480</v>
      </c>
      <c r="C61" t="s">
        <v>255</v>
      </c>
      <c r="D61" t="s">
        <v>257</v>
      </c>
      <c r="E61" s="39" t="s">
        <v>792</v>
      </c>
      <c r="F61" s="49">
        <v>222</v>
      </c>
      <c r="G61" s="49">
        <v>157</v>
      </c>
      <c r="H61" s="1">
        <v>225</v>
      </c>
      <c r="I61" s="1">
        <v>160</v>
      </c>
      <c r="J61">
        <f t="shared" si="0"/>
        <v>65</v>
      </c>
      <c r="K61" s="40">
        <f t="shared" si="1"/>
        <v>40.625</v>
      </c>
      <c r="L61" t="b">
        <f t="shared" si="2"/>
        <v>0</v>
      </c>
    </row>
    <row r="62" spans="1:12" x14ac:dyDescent="0.25">
      <c r="A62" t="s">
        <v>13</v>
      </c>
      <c r="B62" t="s">
        <v>81</v>
      </c>
      <c r="C62" t="s">
        <v>11</v>
      </c>
      <c r="D62" t="s">
        <v>82</v>
      </c>
      <c r="E62" s="39" t="s">
        <v>791</v>
      </c>
      <c r="F62" s="49">
        <v>195</v>
      </c>
      <c r="G62" s="49">
        <v>195</v>
      </c>
      <c r="H62" s="1">
        <v>215</v>
      </c>
      <c r="I62" s="1">
        <v>153</v>
      </c>
      <c r="J62">
        <f t="shared" si="0"/>
        <v>62</v>
      </c>
      <c r="K62" s="40">
        <f t="shared" si="1"/>
        <v>40.522875816993462</v>
      </c>
      <c r="L62" t="b">
        <f t="shared" si="2"/>
        <v>0</v>
      </c>
    </row>
    <row r="63" spans="1:12" x14ac:dyDescent="0.25">
      <c r="A63" t="s">
        <v>13</v>
      </c>
      <c r="B63" t="s">
        <v>251</v>
      </c>
      <c r="C63" t="s">
        <v>252</v>
      </c>
      <c r="D63" t="s">
        <v>253</v>
      </c>
      <c r="E63" s="39" t="s">
        <v>792</v>
      </c>
      <c r="F63" s="49">
        <v>86</v>
      </c>
      <c r="G63" s="49">
        <v>105</v>
      </c>
      <c r="H63" s="1">
        <v>146</v>
      </c>
      <c r="I63" s="1">
        <v>104</v>
      </c>
      <c r="J63">
        <f t="shared" si="0"/>
        <v>42</v>
      </c>
      <c r="K63" s="40">
        <f t="shared" si="1"/>
        <v>40.384615384615387</v>
      </c>
      <c r="L63" t="b">
        <f t="shared" si="2"/>
        <v>0</v>
      </c>
    </row>
    <row r="64" spans="1:12" x14ac:dyDescent="0.25">
      <c r="A64" t="s">
        <v>13</v>
      </c>
      <c r="B64" t="s">
        <v>469</v>
      </c>
      <c r="C64" t="s">
        <v>468</v>
      </c>
      <c r="D64" t="s">
        <v>98</v>
      </c>
      <c r="E64" s="39" t="s">
        <v>792</v>
      </c>
      <c r="F64" s="49">
        <v>463</v>
      </c>
      <c r="G64" s="49">
        <v>558</v>
      </c>
      <c r="H64" s="1">
        <v>670</v>
      </c>
      <c r="I64" s="1">
        <v>479</v>
      </c>
      <c r="J64">
        <f t="shared" si="0"/>
        <v>191</v>
      </c>
      <c r="K64" s="40">
        <f t="shared" si="1"/>
        <v>39.874739039665968</v>
      </c>
      <c r="L64" t="b">
        <f t="shared" si="2"/>
        <v>0</v>
      </c>
    </row>
    <row r="65" spans="1:12" x14ac:dyDescent="0.25">
      <c r="A65" t="s">
        <v>13</v>
      </c>
      <c r="B65" t="s">
        <v>545</v>
      </c>
      <c r="C65" t="s">
        <v>546</v>
      </c>
      <c r="D65" t="s">
        <v>540</v>
      </c>
      <c r="E65" s="39" t="s">
        <v>792</v>
      </c>
      <c r="F65" s="49">
        <v>231</v>
      </c>
      <c r="G65" s="49">
        <v>183</v>
      </c>
      <c r="H65" s="1">
        <v>232</v>
      </c>
      <c r="I65" s="1">
        <v>166</v>
      </c>
      <c r="J65">
        <f t="shared" si="0"/>
        <v>66</v>
      </c>
      <c r="K65" s="40">
        <f t="shared" si="1"/>
        <v>39.75903614457831</v>
      </c>
      <c r="L65" t="b">
        <f t="shared" si="2"/>
        <v>0</v>
      </c>
    </row>
    <row r="66" spans="1:12" x14ac:dyDescent="0.25">
      <c r="A66" t="s">
        <v>13</v>
      </c>
      <c r="B66" t="s">
        <v>758</v>
      </c>
      <c r="C66" t="s">
        <v>759</v>
      </c>
      <c r="D66" t="s">
        <v>760</v>
      </c>
      <c r="E66" s="39" t="s">
        <v>791</v>
      </c>
      <c r="F66" s="49">
        <v>35651</v>
      </c>
      <c r="G66" s="49">
        <v>35012</v>
      </c>
      <c r="H66" s="1">
        <v>39803</v>
      </c>
      <c r="I66" s="1">
        <v>28583</v>
      </c>
      <c r="J66">
        <f t="shared" si="0"/>
        <v>11220</v>
      </c>
      <c r="K66" s="40">
        <f t="shared" si="1"/>
        <v>39.254102088654093</v>
      </c>
      <c r="L66" t="b">
        <f t="shared" ref="L66:L129" si="3">+IF(K66&lt;0,1)</f>
        <v>0</v>
      </c>
    </row>
    <row r="67" spans="1:12" x14ac:dyDescent="0.25">
      <c r="A67" t="s">
        <v>13</v>
      </c>
      <c r="B67" t="s">
        <v>747</v>
      </c>
      <c r="C67" t="s">
        <v>748</v>
      </c>
      <c r="D67" t="s">
        <v>57</v>
      </c>
      <c r="E67" s="39" t="s">
        <v>791</v>
      </c>
      <c r="F67" s="49">
        <v>265</v>
      </c>
      <c r="G67" s="49">
        <v>245</v>
      </c>
      <c r="H67" s="1">
        <v>369</v>
      </c>
      <c r="I67" s="1">
        <v>265</v>
      </c>
      <c r="J67">
        <f t="shared" ref="J67:J130" si="4">+H67-I67</f>
        <v>104</v>
      </c>
      <c r="K67" s="40">
        <f t="shared" ref="K67:K130" si="5">+J67/I67*100</f>
        <v>39.24528301886793</v>
      </c>
      <c r="L67" t="b">
        <f t="shared" si="3"/>
        <v>0</v>
      </c>
    </row>
    <row r="68" spans="1:12" x14ac:dyDescent="0.25">
      <c r="A68" t="s">
        <v>13</v>
      </c>
      <c r="B68" t="s">
        <v>428</v>
      </c>
      <c r="C68" t="s">
        <v>9</v>
      </c>
      <c r="D68" t="s">
        <v>424</v>
      </c>
      <c r="E68" s="39" t="s">
        <v>792</v>
      </c>
      <c r="F68" s="49">
        <v>402</v>
      </c>
      <c r="G68" s="49">
        <v>387</v>
      </c>
      <c r="H68" s="1">
        <v>572</v>
      </c>
      <c r="I68" s="1">
        <v>412</v>
      </c>
      <c r="J68">
        <f t="shared" si="4"/>
        <v>160</v>
      </c>
      <c r="K68" s="40">
        <f t="shared" si="5"/>
        <v>38.834951456310677</v>
      </c>
      <c r="L68" t="b">
        <f t="shared" si="3"/>
        <v>0</v>
      </c>
    </row>
    <row r="69" spans="1:12" x14ac:dyDescent="0.25">
      <c r="A69" t="s">
        <v>13</v>
      </c>
      <c r="B69" t="s">
        <v>755</v>
      </c>
      <c r="C69" t="s">
        <v>756</v>
      </c>
      <c r="D69" t="s">
        <v>757</v>
      </c>
      <c r="E69" s="39" t="s">
        <v>791</v>
      </c>
      <c r="F69" s="49">
        <v>11600</v>
      </c>
      <c r="G69" s="49">
        <v>14494</v>
      </c>
      <c r="H69" s="1">
        <v>16483</v>
      </c>
      <c r="I69" s="1">
        <v>11921</v>
      </c>
      <c r="J69">
        <f t="shared" si="4"/>
        <v>4562</v>
      </c>
      <c r="K69" s="40">
        <f t="shared" si="5"/>
        <v>38.268601627380257</v>
      </c>
      <c r="L69" t="b">
        <f t="shared" si="3"/>
        <v>0</v>
      </c>
    </row>
    <row r="70" spans="1:12" x14ac:dyDescent="0.25">
      <c r="A70" t="s">
        <v>13</v>
      </c>
      <c r="B70" t="s">
        <v>481</v>
      </c>
      <c r="C70" t="s">
        <v>255</v>
      </c>
      <c r="D70" t="s">
        <v>257</v>
      </c>
      <c r="E70" s="39" t="s">
        <v>792</v>
      </c>
      <c r="F70" s="49">
        <v>635</v>
      </c>
      <c r="G70" s="49">
        <v>682</v>
      </c>
      <c r="H70" s="1">
        <v>913</v>
      </c>
      <c r="I70" s="1">
        <v>661</v>
      </c>
      <c r="J70">
        <f t="shared" si="4"/>
        <v>252</v>
      </c>
      <c r="K70" s="40">
        <f t="shared" si="5"/>
        <v>38.12405446293495</v>
      </c>
      <c r="L70" t="b">
        <f t="shared" si="3"/>
        <v>0</v>
      </c>
    </row>
    <row r="71" spans="1:12" x14ac:dyDescent="0.25">
      <c r="A71" t="s">
        <v>13</v>
      </c>
      <c r="B71" t="s">
        <v>616</v>
      </c>
      <c r="C71" t="s">
        <v>170</v>
      </c>
      <c r="D71" t="s">
        <v>607</v>
      </c>
      <c r="E71" s="39" t="s">
        <v>792</v>
      </c>
      <c r="F71" s="49">
        <v>192</v>
      </c>
      <c r="G71" s="49">
        <v>136</v>
      </c>
      <c r="H71" s="1">
        <v>271</v>
      </c>
      <c r="I71" s="1">
        <v>197</v>
      </c>
      <c r="J71">
        <f t="shared" si="4"/>
        <v>74</v>
      </c>
      <c r="K71" s="40">
        <f t="shared" si="5"/>
        <v>37.56345177664975</v>
      </c>
      <c r="L71" t="b">
        <f t="shared" si="3"/>
        <v>0</v>
      </c>
    </row>
    <row r="72" spans="1:12" x14ac:dyDescent="0.25">
      <c r="A72" t="s">
        <v>13</v>
      </c>
      <c r="B72" t="s">
        <v>651</v>
      </c>
      <c r="C72" t="s">
        <v>652</v>
      </c>
      <c r="D72" t="s">
        <v>653</v>
      </c>
      <c r="E72" s="39" t="s">
        <v>792</v>
      </c>
      <c r="F72" s="49">
        <v>461</v>
      </c>
      <c r="G72" s="49">
        <v>234</v>
      </c>
      <c r="H72" s="1">
        <v>657</v>
      </c>
      <c r="I72" s="1">
        <v>479</v>
      </c>
      <c r="J72">
        <f t="shared" si="4"/>
        <v>178</v>
      </c>
      <c r="K72" s="40">
        <f t="shared" si="5"/>
        <v>37.160751565762006</v>
      </c>
      <c r="L72" t="b">
        <f t="shared" si="3"/>
        <v>0</v>
      </c>
    </row>
    <row r="73" spans="1:12" x14ac:dyDescent="0.25">
      <c r="A73" t="s">
        <v>13</v>
      </c>
      <c r="B73" t="s">
        <v>374</v>
      </c>
      <c r="C73" t="s">
        <v>375</v>
      </c>
      <c r="D73" t="s">
        <v>376</v>
      </c>
      <c r="E73" s="39" t="s">
        <v>792</v>
      </c>
      <c r="F73" s="49">
        <v>624</v>
      </c>
      <c r="G73" s="49">
        <v>549</v>
      </c>
      <c r="H73" s="1">
        <v>840</v>
      </c>
      <c r="I73" s="1">
        <v>615</v>
      </c>
      <c r="J73">
        <f t="shared" si="4"/>
        <v>225</v>
      </c>
      <c r="K73" s="40">
        <f t="shared" si="5"/>
        <v>36.585365853658537</v>
      </c>
      <c r="L73" t="b">
        <f t="shared" si="3"/>
        <v>0</v>
      </c>
    </row>
    <row r="74" spans="1:12" x14ac:dyDescent="0.25">
      <c r="A74" t="s">
        <v>13</v>
      </c>
      <c r="B74" t="s">
        <v>556</v>
      </c>
      <c r="C74" t="s">
        <v>557</v>
      </c>
      <c r="D74" t="s">
        <v>552</v>
      </c>
      <c r="E74" s="39" t="s">
        <v>792</v>
      </c>
      <c r="F74" s="49">
        <v>381</v>
      </c>
      <c r="G74" s="49">
        <v>304</v>
      </c>
      <c r="H74" s="1">
        <v>413</v>
      </c>
      <c r="I74" s="1">
        <v>303</v>
      </c>
      <c r="J74">
        <f t="shared" si="4"/>
        <v>110</v>
      </c>
      <c r="K74" s="40">
        <f t="shared" si="5"/>
        <v>36.303630363036305</v>
      </c>
      <c r="L74" t="b">
        <f t="shared" si="3"/>
        <v>0</v>
      </c>
    </row>
    <row r="75" spans="1:12" x14ac:dyDescent="0.25">
      <c r="A75" t="s">
        <v>13</v>
      </c>
      <c r="B75" t="s">
        <v>467</v>
      </c>
      <c r="C75" t="s">
        <v>468</v>
      </c>
      <c r="D75" t="s">
        <v>98</v>
      </c>
      <c r="E75" s="39" t="s">
        <v>792</v>
      </c>
      <c r="F75" s="49">
        <v>3406</v>
      </c>
      <c r="G75" s="49">
        <v>5260</v>
      </c>
      <c r="H75" s="1">
        <v>8698</v>
      </c>
      <c r="I75" s="1">
        <v>6400</v>
      </c>
      <c r="J75">
        <f t="shared" si="4"/>
        <v>2298</v>
      </c>
      <c r="K75" s="40">
        <f t="shared" si="5"/>
        <v>35.90625</v>
      </c>
      <c r="L75" t="b">
        <f t="shared" si="3"/>
        <v>0</v>
      </c>
    </row>
    <row r="76" spans="1:12" x14ac:dyDescent="0.25">
      <c r="A76" t="s">
        <v>13</v>
      </c>
      <c r="B76" t="s">
        <v>154</v>
      </c>
      <c r="C76" t="s">
        <v>155</v>
      </c>
      <c r="D76" t="s">
        <v>19</v>
      </c>
      <c r="E76" s="39" t="s">
        <v>791</v>
      </c>
      <c r="F76" s="49">
        <v>214</v>
      </c>
      <c r="G76" s="49">
        <v>206</v>
      </c>
      <c r="H76" s="1">
        <v>249</v>
      </c>
      <c r="I76" s="1">
        <v>184</v>
      </c>
      <c r="J76">
        <f t="shared" si="4"/>
        <v>65</v>
      </c>
      <c r="K76" s="40">
        <f t="shared" si="5"/>
        <v>35.326086956521742</v>
      </c>
      <c r="L76" t="b">
        <f t="shared" si="3"/>
        <v>0</v>
      </c>
    </row>
    <row r="77" spans="1:12" x14ac:dyDescent="0.25">
      <c r="A77" t="s">
        <v>13</v>
      </c>
      <c r="B77" t="s">
        <v>378</v>
      </c>
      <c r="C77" t="s">
        <v>379</v>
      </c>
      <c r="D77" t="s">
        <v>380</v>
      </c>
      <c r="E77" s="39" t="s">
        <v>792</v>
      </c>
      <c r="F77" s="49">
        <v>144</v>
      </c>
      <c r="G77" s="49">
        <v>115</v>
      </c>
      <c r="H77" s="1">
        <v>208</v>
      </c>
      <c r="I77" s="1">
        <v>155</v>
      </c>
      <c r="J77">
        <f t="shared" si="4"/>
        <v>53</v>
      </c>
      <c r="K77" s="40">
        <f t="shared" si="5"/>
        <v>34.193548387096776</v>
      </c>
      <c r="L77" t="b">
        <f t="shared" si="3"/>
        <v>0</v>
      </c>
    </row>
    <row r="78" spans="1:12" x14ac:dyDescent="0.25">
      <c r="A78" t="s">
        <v>13</v>
      </c>
      <c r="B78" t="s">
        <v>530</v>
      </c>
      <c r="C78" t="s">
        <v>531</v>
      </c>
      <c r="D78" t="s">
        <v>211</v>
      </c>
      <c r="E78" s="39" t="s">
        <v>792</v>
      </c>
      <c r="F78" s="49">
        <v>9</v>
      </c>
      <c r="G78" s="49">
        <v>12</v>
      </c>
      <c r="H78" s="1">
        <v>25</v>
      </c>
      <c r="I78" s="1">
        <v>19</v>
      </c>
      <c r="J78">
        <f t="shared" si="4"/>
        <v>6</v>
      </c>
      <c r="K78" s="40">
        <f t="shared" si="5"/>
        <v>31.578947368421051</v>
      </c>
      <c r="L78" t="b">
        <f t="shared" si="3"/>
        <v>0</v>
      </c>
    </row>
    <row r="79" spans="1:12" x14ac:dyDescent="0.25">
      <c r="A79" t="s">
        <v>13</v>
      </c>
      <c r="B79" t="s">
        <v>296</v>
      </c>
      <c r="C79" t="s">
        <v>297</v>
      </c>
      <c r="D79" t="s">
        <v>298</v>
      </c>
      <c r="E79" s="39" t="s">
        <v>791</v>
      </c>
      <c r="F79" s="49">
        <v>1274</v>
      </c>
      <c r="G79" s="49">
        <v>1134</v>
      </c>
      <c r="H79" s="1">
        <v>1271</v>
      </c>
      <c r="I79" s="1">
        <v>969</v>
      </c>
      <c r="J79">
        <f t="shared" si="4"/>
        <v>302</v>
      </c>
      <c r="K79" s="40">
        <f t="shared" si="5"/>
        <v>31.166150670794636</v>
      </c>
      <c r="L79" t="b">
        <f t="shared" si="3"/>
        <v>0</v>
      </c>
    </row>
    <row r="80" spans="1:12" x14ac:dyDescent="0.25">
      <c r="A80" t="s">
        <v>13</v>
      </c>
      <c r="B80" t="s">
        <v>121</v>
      </c>
      <c r="C80" t="s">
        <v>122</v>
      </c>
      <c r="D80" t="s">
        <v>120</v>
      </c>
      <c r="E80" s="39" t="s">
        <v>792</v>
      </c>
      <c r="F80" s="49">
        <v>688</v>
      </c>
      <c r="G80" s="49">
        <v>558</v>
      </c>
      <c r="H80" s="1">
        <v>844</v>
      </c>
      <c r="I80" s="1">
        <v>644</v>
      </c>
      <c r="J80">
        <f t="shared" si="4"/>
        <v>200</v>
      </c>
      <c r="K80" s="40">
        <f t="shared" si="5"/>
        <v>31.05590062111801</v>
      </c>
      <c r="L80" t="b">
        <f t="shared" si="3"/>
        <v>0</v>
      </c>
    </row>
    <row r="81" spans="1:12" x14ac:dyDescent="0.25">
      <c r="A81" t="s">
        <v>13</v>
      </c>
      <c r="B81" t="s">
        <v>191</v>
      </c>
      <c r="C81" t="s">
        <v>192</v>
      </c>
      <c r="D81" t="s">
        <v>188</v>
      </c>
      <c r="E81" s="39" t="s">
        <v>792</v>
      </c>
      <c r="F81" s="49">
        <v>404</v>
      </c>
      <c r="G81" s="49">
        <v>293</v>
      </c>
      <c r="H81" s="1">
        <v>333</v>
      </c>
      <c r="I81" s="1">
        <v>255</v>
      </c>
      <c r="J81">
        <f t="shared" si="4"/>
        <v>78</v>
      </c>
      <c r="K81" s="40">
        <f t="shared" si="5"/>
        <v>30.588235294117649</v>
      </c>
      <c r="L81" t="b">
        <f t="shared" si="3"/>
        <v>0</v>
      </c>
    </row>
    <row r="82" spans="1:12" x14ac:dyDescent="0.25">
      <c r="A82" t="s">
        <v>13</v>
      </c>
      <c r="B82" t="s">
        <v>258</v>
      </c>
      <c r="C82" t="s">
        <v>252</v>
      </c>
      <c r="D82" t="s">
        <v>259</v>
      </c>
      <c r="E82" s="39" t="s">
        <v>792</v>
      </c>
      <c r="F82" s="49">
        <v>134</v>
      </c>
      <c r="G82" s="49">
        <v>124</v>
      </c>
      <c r="H82" s="1">
        <v>189</v>
      </c>
      <c r="I82" s="1">
        <v>145</v>
      </c>
      <c r="J82">
        <f t="shared" si="4"/>
        <v>44</v>
      </c>
      <c r="K82" s="40">
        <f t="shared" si="5"/>
        <v>30.344827586206897</v>
      </c>
      <c r="L82" t="b">
        <f t="shared" si="3"/>
        <v>0</v>
      </c>
    </row>
    <row r="83" spans="1:12" x14ac:dyDescent="0.25">
      <c r="A83" t="s">
        <v>13</v>
      </c>
      <c r="B83" t="s">
        <v>740</v>
      </c>
      <c r="C83" t="s">
        <v>741</v>
      </c>
      <c r="D83" t="s">
        <v>742</v>
      </c>
      <c r="E83" s="39" t="s">
        <v>791</v>
      </c>
      <c r="F83" s="49">
        <v>596</v>
      </c>
      <c r="G83" s="49">
        <v>460</v>
      </c>
      <c r="H83" s="1">
        <v>546</v>
      </c>
      <c r="I83" s="1">
        <v>420</v>
      </c>
      <c r="J83">
        <f t="shared" si="4"/>
        <v>126</v>
      </c>
      <c r="K83" s="40">
        <f t="shared" si="5"/>
        <v>30</v>
      </c>
      <c r="L83" t="b">
        <f t="shared" si="3"/>
        <v>0</v>
      </c>
    </row>
    <row r="84" spans="1:12" x14ac:dyDescent="0.25">
      <c r="A84" t="s">
        <v>13</v>
      </c>
      <c r="B84" t="s">
        <v>753</v>
      </c>
      <c r="C84" t="s">
        <v>754</v>
      </c>
      <c r="D84" t="s">
        <v>566</v>
      </c>
      <c r="E84" s="39" t="s">
        <v>791</v>
      </c>
      <c r="F84" s="49">
        <v>4052</v>
      </c>
      <c r="G84" s="49">
        <v>3550</v>
      </c>
      <c r="H84" s="1">
        <v>4576</v>
      </c>
      <c r="I84" s="1">
        <v>3525</v>
      </c>
      <c r="J84">
        <f t="shared" si="4"/>
        <v>1051</v>
      </c>
      <c r="K84" s="40">
        <f t="shared" si="5"/>
        <v>29.815602836879435</v>
      </c>
      <c r="L84" t="b">
        <f t="shared" si="3"/>
        <v>0</v>
      </c>
    </row>
    <row r="85" spans="1:12" x14ac:dyDescent="0.25">
      <c r="A85" t="s">
        <v>13</v>
      </c>
      <c r="B85" t="s">
        <v>344</v>
      </c>
      <c r="C85" t="s">
        <v>345</v>
      </c>
      <c r="D85" t="s">
        <v>346</v>
      </c>
      <c r="E85" s="39" t="s">
        <v>792</v>
      </c>
      <c r="F85" s="49">
        <v>161</v>
      </c>
      <c r="G85" s="49">
        <v>187</v>
      </c>
      <c r="H85" s="1">
        <v>249</v>
      </c>
      <c r="I85" s="1">
        <v>192</v>
      </c>
      <c r="J85">
        <f t="shared" si="4"/>
        <v>57</v>
      </c>
      <c r="K85" s="40">
        <f t="shared" si="5"/>
        <v>29.6875</v>
      </c>
      <c r="L85" t="b">
        <f t="shared" si="3"/>
        <v>0</v>
      </c>
    </row>
    <row r="86" spans="1:12" x14ac:dyDescent="0.25">
      <c r="A86" t="s">
        <v>13</v>
      </c>
      <c r="B86" t="s">
        <v>675</v>
      </c>
      <c r="C86" t="s">
        <v>676</v>
      </c>
      <c r="D86" t="s">
        <v>677</v>
      </c>
      <c r="E86" s="39" t="s">
        <v>792</v>
      </c>
      <c r="F86" s="49">
        <v>53</v>
      </c>
      <c r="G86" s="49">
        <v>23</v>
      </c>
      <c r="H86" s="1">
        <v>35</v>
      </c>
      <c r="I86" s="1">
        <v>27</v>
      </c>
      <c r="J86">
        <f t="shared" si="4"/>
        <v>8</v>
      </c>
      <c r="K86" s="40">
        <f t="shared" si="5"/>
        <v>29.629629629629626</v>
      </c>
      <c r="L86" t="b">
        <f t="shared" si="3"/>
        <v>0</v>
      </c>
    </row>
    <row r="87" spans="1:12" x14ac:dyDescent="0.25">
      <c r="A87" t="s">
        <v>13</v>
      </c>
      <c r="B87" t="s">
        <v>224</v>
      </c>
      <c r="C87" t="s">
        <v>222</v>
      </c>
      <c r="D87" t="s">
        <v>213</v>
      </c>
      <c r="E87" s="39" t="s">
        <v>792</v>
      </c>
      <c r="F87" s="49">
        <v>1259</v>
      </c>
      <c r="G87" s="49">
        <v>1109</v>
      </c>
      <c r="H87" s="1">
        <v>1687</v>
      </c>
      <c r="I87" s="1">
        <v>1305</v>
      </c>
      <c r="J87">
        <f t="shared" si="4"/>
        <v>382</v>
      </c>
      <c r="K87" s="40">
        <f t="shared" si="5"/>
        <v>29.272030651340998</v>
      </c>
      <c r="L87" t="b">
        <f t="shared" si="3"/>
        <v>0</v>
      </c>
    </row>
    <row r="88" spans="1:12" x14ac:dyDescent="0.25">
      <c r="A88" t="s">
        <v>13</v>
      </c>
      <c r="B88" t="s">
        <v>532</v>
      </c>
      <c r="C88" t="s">
        <v>533</v>
      </c>
      <c r="D88" t="s">
        <v>97</v>
      </c>
      <c r="E88" s="39" t="s">
        <v>789</v>
      </c>
      <c r="F88" s="49">
        <v>2245</v>
      </c>
      <c r="G88" s="49">
        <v>2908</v>
      </c>
      <c r="H88" s="1">
        <v>2012</v>
      </c>
      <c r="I88" s="1">
        <v>1562</v>
      </c>
      <c r="J88">
        <f t="shared" si="4"/>
        <v>450</v>
      </c>
      <c r="K88" s="40">
        <f t="shared" si="5"/>
        <v>28.809218950064018</v>
      </c>
      <c r="L88" t="b">
        <f t="shared" si="3"/>
        <v>0</v>
      </c>
    </row>
    <row r="89" spans="1:12" x14ac:dyDescent="0.25">
      <c r="A89" t="s">
        <v>13</v>
      </c>
      <c r="B89" t="s">
        <v>673</v>
      </c>
      <c r="C89" t="s">
        <v>438</v>
      </c>
      <c r="D89" t="s">
        <v>439</v>
      </c>
      <c r="E89" s="39" t="s">
        <v>792</v>
      </c>
      <c r="F89" s="49">
        <v>127</v>
      </c>
      <c r="G89" s="49">
        <v>108</v>
      </c>
      <c r="H89" s="1">
        <v>171</v>
      </c>
      <c r="I89" s="1">
        <v>133</v>
      </c>
      <c r="J89">
        <f t="shared" si="4"/>
        <v>38</v>
      </c>
      <c r="K89" s="40">
        <f t="shared" si="5"/>
        <v>28.571428571428569</v>
      </c>
      <c r="L89" t="b">
        <f t="shared" si="3"/>
        <v>0</v>
      </c>
    </row>
    <row r="90" spans="1:12" x14ac:dyDescent="0.25">
      <c r="A90" t="s">
        <v>13</v>
      </c>
      <c r="B90" t="s">
        <v>265</v>
      </c>
      <c r="C90" t="s">
        <v>266</v>
      </c>
      <c r="D90" t="s">
        <v>264</v>
      </c>
      <c r="E90" s="39" t="s">
        <v>791</v>
      </c>
      <c r="F90" s="49">
        <v>867</v>
      </c>
      <c r="G90" s="49">
        <v>963</v>
      </c>
      <c r="H90" s="1">
        <v>930</v>
      </c>
      <c r="I90" s="1">
        <v>724</v>
      </c>
      <c r="J90">
        <f t="shared" si="4"/>
        <v>206</v>
      </c>
      <c r="K90" s="40">
        <f t="shared" si="5"/>
        <v>28.453038674033149</v>
      </c>
      <c r="L90" t="b">
        <f t="shared" si="3"/>
        <v>0</v>
      </c>
    </row>
    <row r="91" spans="1:12" x14ac:dyDescent="0.25">
      <c r="A91" t="s">
        <v>13</v>
      </c>
      <c r="B91" t="s">
        <v>558</v>
      </c>
      <c r="C91" t="s">
        <v>559</v>
      </c>
      <c r="D91" t="s">
        <v>555</v>
      </c>
      <c r="E91" s="39" t="s">
        <v>792</v>
      </c>
      <c r="F91" s="49">
        <v>545</v>
      </c>
      <c r="G91" s="49">
        <v>473</v>
      </c>
      <c r="H91" s="1">
        <v>729</v>
      </c>
      <c r="I91" s="1">
        <v>569</v>
      </c>
      <c r="J91">
        <f t="shared" si="4"/>
        <v>160</v>
      </c>
      <c r="K91" s="40">
        <f t="shared" si="5"/>
        <v>28.119507908611602</v>
      </c>
      <c r="L91" t="b">
        <f t="shared" si="3"/>
        <v>0</v>
      </c>
    </row>
    <row r="92" spans="1:12" x14ac:dyDescent="0.25">
      <c r="A92" t="s">
        <v>13</v>
      </c>
      <c r="B92" t="s">
        <v>384</v>
      </c>
      <c r="C92" t="s">
        <v>379</v>
      </c>
      <c r="D92" t="s">
        <v>380</v>
      </c>
      <c r="E92" s="39" t="s">
        <v>792</v>
      </c>
      <c r="F92" s="49">
        <v>1031</v>
      </c>
      <c r="G92" s="49">
        <v>975</v>
      </c>
      <c r="H92" s="1">
        <v>1306</v>
      </c>
      <c r="I92" s="1">
        <v>1025</v>
      </c>
      <c r="J92">
        <f t="shared" si="4"/>
        <v>281</v>
      </c>
      <c r="K92" s="40">
        <f t="shared" si="5"/>
        <v>27.414634146341466</v>
      </c>
      <c r="L92" t="b">
        <f t="shared" si="3"/>
        <v>0</v>
      </c>
    </row>
    <row r="93" spans="1:12" x14ac:dyDescent="0.25">
      <c r="A93" t="s">
        <v>13</v>
      </c>
      <c r="B93" t="s">
        <v>444</v>
      </c>
      <c r="C93" t="s">
        <v>445</v>
      </c>
      <c r="D93" t="s">
        <v>440</v>
      </c>
      <c r="E93" s="39" t="s">
        <v>792</v>
      </c>
      <c r="F93" s="49">
        <v>17</v>
      </c>
      <c r="G93" s="49">
        <v>7</v>
      </c>
      <c r="H93" s="1">
        <v>14</v>
      </c>
      <c r="I93" s="1">
        <v>11</v>
      </c>
      <c r="J93">
        <f t="shared" si="4"/>
        <v>3</v>
      </c>
      <c r="K93" s="40">
        <f t="shared" si="5"/>
        <v>27.27272727272727</v>
      </c>
      <c r="L93" t="b">
        <f t="shared" si="3"/>
        <v>0</v>
      </c>
    </row>
    <row r="94" spans="1:12" x14ac:dyDescent="0.25">
      <c r="A94" t="s">
        <v>13</v>
      </c>
      <c r="B94" t="s">
        <v>633</v>
      </c>
      <c r="C94" t="s">
        <v>205</v>
      </c>
      <c r="D94" t="s">
        <v>211</v>
      </c>
      <c r="E94" s="39" t="s">
        <v>792</v>
      </c>
      <c r="F94" s="49">
        <v>23</v>
      </c>
      <c r="G94" s="49">
        <v>38</v>
      </c>
      <c r="H94" s="1">
        <v>56</v>
      </c>
      <c r="I94" s="1">
        <v>44</v>
      </c>
      <c r="J94">
        <f t="shared" si="4"/>
        <v>12</v>
      </c>
      <c r="K94" s="40">
        <f t="shared" si="5"/>
        <v>27.27272727272727</v>
      </c>
      <c r="L94" t="b">
        <f t="shared" si="3"/>
        <v>0</v>
      </c>
    </row>
    <row r="95" spans="1:12" x14ac:dyDescent="0.25">
      <c r="A95" t="s">
        <v>13</v>
      </c>
      <c r="B95" t="s">
        <v>322</v>
      </c>
      <c r="C95" t="s">
        <v>323</v>
      </c>
      <c r="D95" t="s">
        <v>310</v>
      </c>
      <c r="E95" s="39" t="s">
        <v>792</v>
      </c>
      <c r="F95" s="49">
        <v>455</v>
      </c>
      <c r="G95" s="49">
        <v>478</v>
      </c>
      <c r="H95" s="1">
        <v>580</v>
      </c>
      <c r="I95" s="1">
        <v>457</v>
      </c>
      <c r="J95">
        <f t="shared" si="4"/>
        <v>123</v>
      </c>
      <c r="K95" s="40">
        <f t="shared" si="5"/>
        <v>26.914660831509845</v>
      </c>
      <c r="L95" t="b">
        <f t="shared" si="3"/>
        <v>0</v>
      </c>
    </row>
    <row r="96" spans="1:12" x14ac:dyDescent="0.25">
      <c r="A96" t="s">
        <v>13</v>
      </c>
      <c r="B96" t="s">
        <v>544</v>
      </c>
      <c r="C96" t="s">
        <v>209</v>
      </c>
      <c r="D96" t="s">
        <v>540</v>
      </c>
      <c r="E96" s="39" t="s">
        <v>792</v>
      </c>
      <c r="F96" s="49">
        <v>703</v>
      </c>
      <c r="G96" s="49">
        <v>711</v>
      </c>
      <c r="H96" s="1">
        <v>874</v>
      </c>
      <c r="I96" s="1">
        <v>689</v>
      </c>
      <c r="J96">
        <f t="shared" si="4"/>
        <v>185</v>
      </c>
      <c r="K96" s="40">
        <f t="shared" si="5"/>
        <v>26.850507982583455</v>
      </c>
      <c r="L96" t="b">
        <f t="shared" si="3"/>
        <v>0</v>
      </c>
    </row>
    <row r="97" spans="1:12" x14ac:dyDescent="0.25">
      <c r="A97" t="s">
        <v>13</v>
      </c>
      <c r="B97" t="s">
        <v>520</v>
      </c>
      <c r="C97" t="s">
        <v>521</v>
      </c>
      <c r="D97" t="s">
        <v>522</v>
      </c>
      <c r="E97" s="39" t="s">
        <v>792</v>
      </c>
      <c r="F97" s="49">
        <v>36</v>
      </c>
      <c r="G97" s="49">
        <v>31</v>
      </c>
      <c r="H97" s="1">
        <v>57</v>
      </c>
      <c r="I97" s="1">
        <v>45</v>
      </c>
      <c r="J97">
        <f t="shared" si="4"/>
        <v>12</v>
      </c>
      <c r="K97" s="40">
        <f t="shared" si="5"/>
        <v>26.666666666666668</v>
      </c>
      <c r="L97" t="b">
        <f t="shared" si="3"/>
        <v>0</v>
      </c>
    </row>
    <row r="98" spans="1:12" x14ac:dyDescent="0.25">
      <c r="A98" t="s">
        <v>13</v>
      </c>
      <c r="B98" t="s">
        <v>494</v>
      </c>
      <c r="C98" t="s">
        <v>495</v>
      </c>
      <c r="D98" t="s">
        <v>212</v>
      </c>
      <c r="E98" s="39" t="s">
        <v>791</v>
      </c>
      <c r="F98" s="49">
        <v>1203</v>
      </c>
      <c r="G98" s="49">
        <v>1356</v>
      </c>
      <c r="H98" s="1">
        <v>1217</v>
      </c>
      <c r="I98" s="1">
        <v>961</v>
      </c>
      <c r="J98">
        <f t="shared" si="4"/>
        <v>256</v>
      </c>
      <c r="K98" s="40">
        <f t="shared" si="5"/>
        <v>26.638917793964623</v>
      </c>
      <c r="L98" t="b">
        <f t="shared" si="3"/>
        <v>0</v>
      </c>
    </row>
    <row r="99" spans="1:12" x14ac:dyDescent="0.25">
      <c r="A99" t="s">
        <v>13</v>
      </c>
      <c r="B99" t="s">
        <v>389</v>
      </c>
      <c r="C99" t="s">
        <v>390</v>
      </c>
      <c r="D99" t="s">
        <v>380</v>
      </c>
      <c r="E99" s="39" t="s">
        <v>792</v>
      </c>
      <c r="F99" s="49">
        <v>238</v>
      </c>
      <c r="G99" s="49">
        <v>194</v>
      </c>
      <c r="H99" s="1">
        <v>240</v>
      </c>
      <c r="I99" s="1">
        <v>190</v>
      </c>
      <c r="J99">
        <f t="shared" si="4"/>
        <v>50</v>
      </c>
      <c r="K99" s="40">
        <f t="shared" si="5"/>
        <v>26.315789473684209</v>
      </c>
      <c r="L99" t="b">
        <f t="shared" si="3"/>
        <v>0</v>
      </c>
    </row>
    <row r="100" spans="1:12" x14ac:dyDescent="0.25">
      <c r="A100" t="s">
        <v>13</v>
      </c>
      <c r="B100" t="s">
        <v>667</v>
      </c>
      <c r="C100" t="s">
        <v>668</v>
      </c>
      <c r="D100" t="s">
        <v>660</v>
      </c>
      <c r="E100" s="39" t="s">
        <v>792</v>
      </c>
      <c r="F100" s="49">
        <v>110</v>
      </c>
      <c r="G100" s="49">
        <v>97</v>
      </c>
      <c r="H100" s="1">
        <v>123</v>
      </c>
      <c r="I100" s="1">
        <v>98</v>
      </c>
      <c r="J100">
        <f t="shared" si="4"/>
        <v>25</v>
      </c>
      <c r="K100" s="40">
        <f t="shared" si="5"/>
        <v>25.510204081632654</v>
      </c>
      <c r="L100" t="b">
        <f t="shared" si="3"/>
        <v>0</v>
      </c>
    </row>
    <row r="101" spans="1:12" x14ac:dyDescent="0.25">
      <c r="A101" t="s">
        <v>13</v>
      </c>
      <c r="B101" t="s">
        <v>284</v>
      </c>
      <c r="C101" t="s">
        <v>285</v>
      </c>
      <c r="D101" t="s">
        <v>279</v>
      </c>
      <c r="E101" s="39" t="s">
        <v>792</v>
      </c>
      <c r="F101" s="49">
        <v>176</v>
      </c>
      <c r="G101" s="49">
        <v>124</v>
      </c>
      <c r="H101" s="1">
        <v>165</v>
      </c>
      <c r="I101" s="1">
        <v>132</v>
      </c>
      <c r="J101">
        <f t="shared" si="4"/>
        <v>33</v>
      </c>
      <c r="K101" s="40">
        <f t="shared" si="5"/>
        <v>25</v>
      </c>
      <c r="L101" t="b">
        <f t="shared" si="3"/>
        <v>0</v>
      </c>
    </row>
    <row r="102" spans="1:12" x14ac:dyDescent="0.25">
      <c r="A102" t="s">
        <v>13</v>
      </c>
      <c r="B102" t="s">
        <v>696</v>
      </c>
      <c r="C102" t="s">
        <v>697</v>
      </c>
      <c r="D102" t="s">
        <v>383</v>
      </c>
      <c r="E102" s="39" t="s">
        <v>791</v>
      </c>
      <c r="F102" s="49">
        <v>3890</v>
      </c>
      <c r="G102" s="49">
        <v>3329</v>
      </c>
      <c r="H102" s="1">
        <v>4884</v>
      </c>
      <c r="I102" s="1">
        <v>3909</v>
      </c>
      <c r="J102">
        <f t="shared" si="4"/>
        <v>975</v>
      </c>
      <c r="K102" s="40">
        <f t="shared" si="5"/>
        <v>24.942440521872602</v>
      </c>
      <c r="L102" t="b">
        <f t="shared" si="3"/>
        <v>0</v>
      </c>
    </row>
    <row r="103" spans="1:12" x14ac:dyDescent="0.25">
      <c r="A103" t="s">
        <v>13</v>
      </c>
      <c r="B103" t="s">
        <v>218</v>
      </c>
      <c r="C103" t="s">
        <v>217</v>
      </c>
      <c r="D103" t="s">
        <v>212</v>
      </c>
      <c r="E103" s="39" t="s">
        <v>791</v>
      </c>
      <c r="F103" s="49">
        <v>3877</v>
      </c>
      <c r="G103" s="49">
        <v>3000</v>
      </c>
      <c r="H103" s="1">
        <v>3128</v>
      </c>
      <c r="I103" s="1">
        <v>2520</v>
      </c>
      <c r="J103">
        <f t="shared" si="4"/>
        <v>608</v>
      </c>
      <c r="K103" s="40">
        <f t="shared" si="5"/>
        <v>24.126984126984127</v>
      </c>
      <c r="L103" t="b">
        <f t="shared" si="3"/>
        <v>0</v>
      </c>
    </row>
    <row r="104" spans="1:12" x14ac:dyDescent="0.25">
      <c r="A104" t="s">
        <v>13</v>
      </c>
      <c r="B104" t="s">
        <v>637</v>
      </c>
      <c r="C104" t="s">
        <v>352</v>
      </c>
      <c r="D104" t="s">
        <v>638</v>
      </c>
      <c r="E104" s="39" t="s">
        <v>791</v>
      </c>
      <c r="F104" s="49">
        <v>1831</v>
      </c>
      <c r="G104" s="49">
        <v>1297</v>
      </c>
      <c r="H104" s="1">
        <v>1535</v>
      </c>
      <c r="I104" s="1">
        <v>1237</v>
      </c>
      <c r="J104">
        <f t="shared" si="4"/>
        <v>298</v>
      </c>
      <c r="K104" s="40">
        <f t="shared" si="5"/>
        <v>24.090541632983022</v>
      </c>
      <c r="L104" t="b">
        <f t="shared" si="3"/>
        <v>0</v>
      </c>
    </row>
    <row r="105" spans="1:12" x14ac:dyDescent="0.25">
      <c r="A105" t="s">
        <v>13</v>
      </c>
      <c r="B105" t="s">
        <v>328</v>
      </c>
      <c r="C105" t="s">
        <v>329</v>
      </c>
      <c r="D105" t="s">
        <v>330</v>
      </c>
      <c r="E105" s="39" t="s">
        <v>792</v>
      </c>
      <c r="F105" s="49">
        <v>402</v>
      </c>
      <c r="G105" s="49">
        <v>367</v>
      </c>
      <c r="H105" s="1">
        <v>562</v>
      </c>
      <c r="I105" s="1">
        <v>453</v>
      </c>
      <c r="J105">
        <f t="shared" si="4"/>
        <v>109</v>
      </c>
      <c r="K105" s="40">
        <f t="shared" si="5"/>
        <v>24.061810154525386</v>
      </c>
      <c r="L105" t="b">
        <f t="shared" si="3"/>
        <v>0</v>
      </c>
    </row>
    <row r="106" spans="1:12" x14ac:dyDescent="0.25">
      <c r="A106" t="s">
        <v>13</v>
      </c>
      <c r="B106" t="s">
        <v>326</v>
      </c>
      <c r="C106" t="s">
        <v>327</v>
      </c>
      <c r="D106" t="s">
        <v>310</v>
      </c>
      <c r="E106" s="39" t="s">
        <v>792</v>
      </c>
      <c r="F106" s="49">
        <v>385</v>
      </c>
      <c r="G106" s="49">
        <v>440</v>
      </c>
      <c r="H106" s="1">
        <v>557</v>
      </c>
      <c r="I106" s="1">
        <v>449</v>
      </c>
      <c r="J106">
        <f t="shared" si="4"/>
        <v>108</v>
      </c>
      <c r="K106" s="40">
        <f t="shared" si="5"/>
        <v>24.053452115812917</v>
      </c>
      <c r="L106" t="b">
        <f t="shared" si="3"/>
        <v>0</v>
      </c>
    </row>
    <row r="107" spans="1:12" x14ac:dyDescent="0.25">
      <c r="A107" t="s">
        <v>13</v>
      </c>
      <c r="B107" t="s">
        <v>189</v>
      </c>
      <c r="C107" t="s">
        <v>190</v>
      </c>
      <c r="D107" t="s">
        <v>188</v>
      </c>
      <c r="E107" s="39" t="s">
        <v>792</v>
      </c>
      <c r="F107" s="49">
        <v>837</v>
      </c>
      <c r="G107" s="49">
        <v>702</v>
      </c>
      <c r="H107" s="1">
        <v>991</v>
      </c>
      <c r="I107" s="1">
        <v>799</v>
      </c>
      <c r="J107">
        <f t="shared" si="4"/>
        <v>192</v>
      </c>
      <c r="K107" s="40">
        <f t="shared" si="5"/>
        <v>24.030037546933666</v>
      </c>
      <c r="L107" t="b">
        <f t="shared" si="3"/>
        <v>0</v>
      </c>
    </row>
    <row r="108" spans="1:12" x14ac:dyDescent="0.25">
      <c r="A108" t="s">
        <v>13</v>
      </c>
      <c r="B108" t="s">
        <v>614</v>
      </c>
      <c r="C108" t="s">
        <v>615</v>
      </c>
      <c r="D108" t="s">
        <v>608</v>
      </c>
      <c r="E108" s="39" t="s">
        <v>792</v>
      </c>
      <c r="F108" s="49">
        <v>1109</v>
      </c>
      <c r="G108" s="49">
        <v>1075</v>
      </c>
      <c r="H108" s="1">
        <v>1535</v>
      </c>
      <c r="I108" s="1">
        <v>1238</v>
      </c>
      <c r="J108">
        <f t="shared" si="4"/>
        <v>297</v>
      </c>
      <c r="K108" s="40">
        <f t="shared" si="5"/>
        <v>23.990306946688207</v>
      </c>
      <c r="L108" t="b">
        <f t="shared" si="3"/>
        <v>0</v>
      </c>
    </row>
    <row r="109" spans="1:12" x14ac:dyDescent="0.25">
      <c r="A109" t="s">
        <v>13</v>
      </c>
      <c r="B109" t="s">
        <v>299</v>
      </c>
      <c r="C109" t="s">
        <v>300</v>
      </c>
      <c r="D109" t="s">
        <v>301</v>
      </c>
      <c r="E109" s="39" t="s">
        <v>791</v>
      </c>
      <c r="F109" s="49">
        <v>155</v>
      </c>
      <c r="G109" s="49">
        <v>147</v>
      </c>
      <c r="H109" s="1">
        <v>148</v>
      </c>
      <c r="I109" s="1">
        <v>120</v>
      </c>
      <c r="J109">
        <f t="shared" si="4"/>
        <v>28</v>
      </c>
      <c r="K109" s="40">
        <f t="shared" si="5"/>
        <v>23.333333333333332</v>
      </c>
      <c r="L109" t="b">
        <f t="shared" si="3"/>
        <v>0</v>
      </c>
    </row>
    <row r="110" spans="1:12" x14ac:dyDescent="0.25">
      <c r="A110" t="s">
        <v>13</v>
      </c>
      <c r="B110" t="s">
        <v>586</v>
      </c>
      <c r="C110" t="s">
        <v>329</v>
      </c>
      <c r="D110" t="s">
        <v>582</v>
      </c>
      <c r="E110" s="39" t="s">
        <v>792</v>
      </c>
      <c r="F110" s="49">
        <v>105</v>
      </c>
      <c r="G110" s="49">
        <v>76</v>
      </c>
      <c r="H110" s="1">
        <v>146</v>
      </c>
      <c r="I110" s="1">
        <v>119</v>
      </c>
      <c r="J110">
        <f t="shared" si="4"/>
        <v>27</v>
      </c>
      <c r="K110" s="40">
        <f t="shared" si="5"/>
        <v>22.689075630252102</v>
      </c>
      <c r="L110" t="b">
        <f t="shared" si="3"/>
        <v>0</v>
      </c>
    </row>
    <row r="111" spans="1:12" x14ac:dyDescent="0.25">
      <c r="A111" t="s">
        <v>13</v>
      </c>
      <c r="B111" t="s">
        <v>216</v>
      </c>
      <c r="C111" t="s">
        <v>217</v>
      </c>
      <c r="D111" t="s">
        <v>212</v>
      </c>
      <c r="E111" s="39" t="s">
        <v>791</v>
      </c>
      <c r="F111" s="49">
        <v>1085</v>
      </c>
      <c r="G111" s="49">
        <v>1045</v>
      </c>
      <c r="H111" s="1">
        <v>890</v>
      </c>
      <c r="I111" s="1">
        <v>726</v>
      </c>
      <c r="J111">
        <f t="shared" si="4"/>
        <v>164</v>
      </c>
      <c r="K111" s="40">
        <f t="shared" si="5"/>
        <v>22.589531680440771</v>
      </c>
      <c r="L111" t="b">
        <f t="shared" si="3"/>
        <v>0</v>
      </c>
    </row>
    <row r="112" spans="1:12" x14ac:dyDescent="0.25">
      <c r="A112" t="s">
        <v>13</v>
      </c>
      <c r="B112" t="s">
        <v>27</v>
      </c>
      <c r="C112" t="s">
        <v>28</v>
      </c>
      <c r="D112" t="s">
        <v>23</v>
      </c>
      <c r="E112" s="39" t="s">
        <v>792</v>
      </c>
      <c r="F112" s="49">
        <v>101</v>
      </c>
      <c r="G112" s="49">
        <v>86</v>
      </c>
      <c r="H112" s="1">
        <v>131</v>
      </c>
      <c r="I112" s="1">
        <v>107</v>
      </c>
      <c r="J112">
        <f t="shared" si="4"/>
        <v>24</v>
      </c>
      <c r="K112" s="40">
        <f t="shared" si="5"/>
        <v>22.429906542056074</v>
      </c>
      <c r="L112" t="b">
        <f t="shared" si="3"/>
        <v>0</v>
      </c>
    </row>
    <row r="113" spans="1:12" x14ac:dyDescent="0.25">
      <c r="A113" t="s">
        <v>13</v>
      </c>
      <c r="B113" t="s">
        <v>152</v>
      </c>
      <c r="C113" t="s">
        <v>153</v>
      </c>
      <c r="D113" t="s">
        <v>151</v>
      </c>
      <c r="E113" s="39" t="s">
        <v>791</v>
      </c>
      <c r="F113" s="49">
        <v>1169</v>
      </c>
      <c r="G113" s="49">
        <v>1230</v>
      </c>
      <c r="H113" s="1">
        <v>1189</v>
      </c>
      <c r="I113" s="1">
        <v>972</v>
      </c>
      <c r="J113">
        <f t="shared" si="4"/>
        <v>217</v>
      </c>
      <c r="K113" s="40">
        <f t="shared" si="5"/>
        <v>22.325102880658438</v>
      </c>
      <c r="L113" t="b">
        <f t="shared" si="3"/>
        <v>0</v>
      </c>
    </row>
    <row r="114" spans="1:12" x14ac:dyDescent="0.25">
      <c r="A114" t="s">
        <v>13</v>
      </c>
      <c r="B114" t="s">
        <v>576</v>
      </c>
      <c r="C114" t="s">
        <v>577</v>
      </c>
      <c r="D114" t="s">
        <v>111</v>
      </c>
      <c r="E114" s="39" t="s">
        <v>791</v>
      </c>
      <c r="F114" s="49">
        <v>11</v>
      </c>
      <c r="G114" s="49">
        <v>9</v>
      </c>
      <c r="H114" s="1">
        <v>11</v>
      </c>
      <c r="I114" s="1">
        <v>9</v>
      </c>
      <c r="J114">
        <f t="shared" si="4"/>
        <v>2</v>
      </c>
      <c r="K114" s="40">
        <f t="shared" si="5"/>
        <v>22.222222222222221</v>
      </c>
      <c r="L114" t="b">
        <f t="shared" si="3"/>
        <v>0</v>
      </c>
    </row>
    <row r="115" spans="1:12" x14ac:dyDescent="0.25">
      <c r="A115" t="s">
        <v>13</v>
      </c>
      <c r="B115" t="s">
        <v>732</v>
      </c>
      <c r="C115" t="s">
        <v>10</v>
      </c>
      <c r="D115" t="s">
        <v>733</v>
      </c>
      <c r="E115" s="39" t="s">
        <v>792</v>
      </c>
      <c r="F115" s="49">
        <v>17</v>
      </c>
      <c r="G115" s="49">
        <v>13</v>
      </c>
      <c r="H115" s="1">
        <v>22</v>
      </c>
      <c r="I115" s="1">
        <v>18</v>
      </c>
      <c r="J115">
        <f t="shared" si="4"/>
        <v>4</v>
      </c>
      <c r="K115" s="40">
        <f t="shared" si="5"/>
        <v>22.222222222222221</v>
      </c>
      <c r="L115" t="b">
        <f t="shared" si="3"/>
        <v>0</v>
      </c>
    </row>
    <row r="116" spans="1:12" x14ac:dyDescent="0.25">
      <c r="A116" t="s">
        <v>13</v>
      </c>
      <c r="B116" t="s">
        <v>195</v>
      </c>
      <c r="C116" t="s">
        <v>196</v>
      </c>
      <c r="D116" t="s">
        <v>188</v>
      </c>
      <c r="E116" s="39" t="s">
        <v>792</v>
      </c>
      <c r="F116" s="49">
        <v>797</v>
      </c>
      <c r="G116" s="49">
        <v>734</v>
      </c>
      <c r="H116" s="1">
        <v>914</v>
      </c>
      <c r="I116" s="1">
        <v>748</v>
      </c>
      <c r="J116">
        <f t="shared" si="4"/>
        <v>166</v>
      </c>
      <c r="K116" s="40">
        <f t="shared" si="5"/>
        <v>22.192513368983956</v>
      </c>
      <c r="L116" t="b">
        <f t="shared" si="3"/>
        <v>0</v>
      </c>
    </row>
    <row r="117" spans="1:12" x14ac:dyDescent="0.25">
      <c r="A117" t="s">
        <v>13</v>
      </c>
      <c r="B117" t="s">
        <v>743</v>
      </c>
      <c r="C117" t="s">
        <v>744</v>
      </c>
      <c r="D117" t="s">
        <v>45</v>
      </c>
      <c r="E117" s="39" t="s">
        <v>791</v>
      </c>
      <c r="F117" s="49">
        <v>129</v>
      </c>
      <c r="G117" s="49">
        <v>101</v>
      </c>
      <c r="H117" s="1">
        <v>149</v>
      </c>
      <c r="I117" s="1">
        <v>122</v>
      </c>
      <c r="J117">
        <f t="shared" si="4"/>
        <v>27</v>
      </c>
      <c r="K117" s="40">
        <f t="shared" si="5"/>
        <v>22.131147540983605</v>
      </c>
      <c r="L117" t="b">
        <f t="shared" si="3"/>
        <v>0</v>
      </c>
    </row>
    <row r="118" spans="1:12" x14ac:dyDescent="0.25">
      <c r="A118" t="s">
        <v>13</v>
      </c>
      <c r="B118" t="s">
        <v>304</v>
      </c>
      <c r="C118" t="s">
        <v>305</v>
      </c>
      <c r="D118" t="s">
        <v>306</v>
      </c>
      <c r="E118" s="39" t="s">
        <v>792</v>
      </c>
      <c r="F118" s="49">
        <v>630</v>
      </c>
      <c r="G118" s="49">
        <v>685</v>
      </c>
      <c r="H118" s="1">
        <v>892</v>
      </c>
      <c r="I118" s="1">
        <v>741</v>
      </c>
      <c r="J118">
        <f t="shared" si="4"/>
        <v>151</v>
      </c>
      <c r="K118" s="40">
        <f t="shared" si="5"/>
        <v>20.3778677462888</v>
      </c>
      <c r="L118" t="b">
        <f t="shared" si="3"/>
        <v>0</v>
      </c>
    </row>
    <row r="119" spans="1:12" x14ac:dyDescent="0.25">
      <c r="A119" t="s">
        <v>13</v>
      </c>
      <c r="B119" t="s">
        <v>631</v>
      </c>
      <c r="C119" t="s">
        <v>632</v>
      </c>
      <c r="D119" t="s">
        <v>120</v>
      </c>
      <c r="E119" s="39" t="s">
        <v>792</v>
      </c>
      <c r="F119" s="49">
        <v>411</v>
      </c>
      <c r="G119" s="49">
        <v>398</v>
      </c>
      <c r="H119" s="1">
        <v>561</v>
      </c>
      <c r="I119" s="1">
        <v>468</v>
      </c>
      <c r="J119">
        <f t="shared" si="4"/>
        <v>93</v>
      </c>
      <c r="K119" s="40">
        <f t="shared" si="5"/>
        <v>19.871794871794872</v>
      </c>
      <c r="L119" t="b">
        <f t="shared" si="3"/>
        <v>0</v>
      </c>
    </row>
    <row r="120" spans="1:12" x14ac:dyDescent="0.25">
      <c r="A120" t="s">
        <v>13</v>
      </c>
      <c r="B120" t="s">
        <v>422</v>
      </c>
      <c r="C120" t="s">
        <v>423</v>
      </c>
      <c r="D120" t="s">
        <v>424</v>
      </c>
      <c r="E120" s="39" t="s">
        <v>791</v>
      </c>
      <c r="F120" s="49">
        <v>1502</v>
      </c>
      <c r="G120" s="49">
        <v>1462</v>
      </c>
      <c r="H120" s="1">
        <v>1520</v>
      </c>
      <c r="I120" s="1">
        <v>1270</v>
      </c>
      <c r="J120">
        <f t="shared" si="4"/>
        <v>250</v>
      </c>
      <c r="K120" s="40">
        <f t="shared" si="5"/>
        <v>19.685039370078741</v>
      </c>
      <c r="L120" t="b">
        <f t="shared" si="3"/>
        <v>0</v>
      </c>
    </row>
    <row r="121" spans="1:12" x14ac:dyDescent="0.25">
      <c r="A121" t="s">
        <v>13</v>
      </c>
      <c r="B121" t="s">
        <v>692</v>
      </c>
      <c r="C121" t="s">
        <v>693</v>
      </c>
      <c r="D121" t="s">
        <v>400</v>
      </c>
      <c r="E121" s="39" t="s">
        <v>792</v>
      </c>
      <c r="F121" s="49">
        <v>574</v>
      </c>
      <c r="G121" s="49">
        <v>520</v>
      </c>
      <c r="H121" s="1">
        <v>845</v>
      </c>
      <c r="I121" s="1">
        <v>708</v>
      </c>
      <c r="J121">
        <f t="shared" si="4"/>
        <v>137</v>
      </c>
      <c r="K121" s="40">
        <f t="shared" si="5"/>
        <v>19.350282485875706</v>
      </c>
      <c r="L121" t="b">
        <f t="shared" si="3"/>
        <v>0</v>
      </c>
    </row>
    <row r="122" spans="1:12" x14ac:dyDescent="0.25">
      <c r="A122" t="s">
        <v>13</v>
      </c>
      <c r="B122" t="s">
        <v>570</v>
      </c>
      <c r="C122" t="s">
        <v>69</v>
      </c>
      <c r="D122" t="s">
        <v>59</v>
      </c>
      <c r="E122" s="39" t="s">
        <v>791</v>
      </c>
      <c r="F122" s="49">
        <v>14175</v>
      </c>
      <c r="G122" s="49">
        <v>13650</v>
      </c>
      <c r="H122" s="1">
        <v>14589</v>
      </c>
      <c r="I122" s="1">
        <v>12250</v>
      </c>
      <c r="J122">
        <f t="shared" si="4"/>
        <v>2339</v>
      </c>
      <c r="K122" s="40">
        <f t="shared" si="5"/>
        <v>19.093877551020409</v>
      </c>
      <c r="L122" t="b">
        <f t="shared" si="3"/>
        <v>0</v>
      </c>
    </row>
    <row r="123" spans="1:12" x14ac:dyDescent="0.25">
      <c r="A123" t="s">
        <v>13</v>
      </c>
      <c r="B123" t="s">
        <v>647</v>
      </c>
      <c r="C123" t="s">
        <v>345</v>
      </c>
      <c r="D123" t="s">
        <v>644</v>
      </c>
      <c r="E123" s="39" t="s">
        <v>792</v>
      </c>
      <c r="F123" s="49">
        <v>79</v>
      </c>
      <c r="G123" s="49">
        <v>94</v>
      </c>
      <c r="H123" s="1">
        <v>133</v>
      </c>
      <c r="I123" s="1">
        <v>112</v>
      </c>
      <c r="J123">
        <f t="shared" si="4"/>
        <v>21</v>
      </c>
      <c r="K123" s="40">
        <f t="shared" si="5"/>
        <v>18.75</v>
      </c>
      <c r="L123" t="b">
        <f t="shared" si="3"/>
        <v>0</v>
      </c>
    </row>
    <row r="124" spans="1:12" x14ac:dyDescent="0.25">
      <c r="A124" t="s">
        <v>13</v>
      </c>
      <c r="B124" t="s">
        <v>63</v>
      </c>
      <c r="C124" t="s">
        <v>64</v>
      </c>
      <c r="D124" t="s">
        <v>59</v>
      </c>
      <c r="E124" s="39" t="s">
        <v>792</v>
      </c>
      <c r="F124" s="49">
        <v>1391</v>
      </c>
      <c r="G124" s="49">
        <v>1161</v>
      </c>
      <c r="H124" s="1">
        <v>1335</v>
      </c>
      <c r="I124" s="1">
        <v>1128</v>
      </c>
      <c r="J124">
        <f t="shared" si="4"/>
        <v>207</v>
      </c>
      <c r="K124" s="40">
        <f t="shared" si="5"/>
        <v>18.351063829787233</v>
      </c>
      <c r="L124" t="b">
        <f t="shared" si="3"/>
        <v>0</v>
      </c>
    </row>
    <row r="125" spans="1:12" x14ac:dyDescent="0.25">
      <c r="A125" t="s">
        <v>13</v>
      </c>
      <c r="B125" t="s">
        <v>318</v>
      </c>
      <c r="C125" t="s">
        <v>319</v>
      </c>
      <c r="D125" t="s">
        <v>310</v>
      </c>
      <c r="E125" s="39" t="s">
        <v>792</v>
      </c>
      <c r="F125" s="49">
        <v>922</v>
      </c>
      <c r="G125" s="49">
        <v>800</v>
      </c>
      <c r="H125" s="1">
        <v>1194</v>
      </c>
      <c r="I125" s="1">
        <v>1010</v>
      </c>
      <c r="J125">
        <f t="shared" si="4"/>
        <v>184</v>
      </c>
      <c r="K125" s="40">
        <f t="shared" si="5"/>
        <v>18.217821782178216</v>
      </c>
      <c r="L125" t="b">
        <f t="shared" si="3"/>
        <v>0</v>
      </c>
    </row>
    <row r="126" spans="1:12" x14ac:dyDescent="0.25">
      <c r="A126" t="s">
        <v>13</v>
      </c>
      <c r="B126" t="s">
        <v>52</v>
      </c>
      <c r="C126" t="s">
        <v>53</v>
      </c>
      <c r="D126" t="s">
        <v>54</v>
      </c>
      <c r="E126" s="39" t="s">
        <v>791</v>
      </c>
      <c r="F126" s="49">
        <v>14</v>
      </c>
      <c r="G126" s="49">
        <v>13</v>
      </c>
      <c r="H126" s="1">
        <v>13</v>
      </c>
      <c r="I126" s="1">
        <v>11</v>
      </c>
      <c r="J126">
        <f t="shared" si="4"/>
        <v>2</v>
      </c>
      <c r="K126" s="40">
        <f t="shared" si="5"/>
        <v>18.181818181818183</v>
      </c>
      <c r="L126" t="b">
        <f t="shared" si="3"/>
        <v>0</v>
      </c>
    </row>
    <row r="127" spans="1:12" x14ac:dyDescent="0.25">
      <c r="A127" t="s">
        <v>13</v>
      </c>
      <c r="B127" t="s">
        <v>408</v>
      </c>
      <c r="C127" t="s">
        <v>409</v>
      </c>
      <c r="D127" t="s">
        <v>405</v>
      </c>
      <c r="E127" s="39" t="s">
        <v>791</v>
      </c>
      <c r="F127" s="49">
        <v>1629</v>
      </c>
      <c r="G127" s="49">
        <v>1273</v>
      </c>
      <c r="H127" s="1">
        <v>1385</v>
      </c>
      <c r="I127" s="1">
        <v>1175</v>
      </c>
      <c r="J127">
        <f t="shared" si="4"/>
        <v>210</v>
      </c>
      <c r="K127" s="40">
        <f t="shared" si="5"/>
        <v>17.872340425531917</v>
      </c>
      <c r="L127" t="b">
        <f t="shared" si="3"/>
        <v>0</v>
      </c>
    </row>
    <row r="128" spans="1:12" x14ac:dyDescent="0.25">
      <c r="A128" t="s">
        <v>13</v>
      </c>
      <c r="B128" t="s">
        <v>282</v>
      </c>
      <c r="C128" t="s">
        <v>283</v>
      </c>
      <c r="D128" t="s">
        <v>279</v>
      </c>
      <c r="E128" s="39" t="s">
        <v>791</v>
      </c>
      <c r="F128" s="49">
        <v>644</v>
      </c>
      <c r="G128" s="49">
        <v>765</v>
      </c>
      <c r="H128" s="1">
        <v>568</v>
      </c>
      <c r="I128" s="1">
        <v>482</v>
      </c>
      <c r="J128">
        <f t="shared" si="4"/>
        <v>86</v>
      </c>
      <c r="K128" s="40">
        <f t="shared" si="5"/>
        <v>17.842323651452283</v>
      </c>
      <c r="L128" t="b">
        <f t="shared" si="3"/>
        <v>0</v>
      </c>
    </row>
    <row r="129" spans="1:12" x14ac:dyDescent="0.25">
      <c r="A129" t="s">
        <v>13</v>
      </c>
      <c r="B129" t="s">
        <v>396</v>
      </c>
      <c r="C129" t="s">
        <v>397</v>
      </c>
      <c r="D129" t="s">
        <v>380</v>
      </c>
      <c r="E129" s="39" t="s">
        <v>792</v>
      </c>
      <c r="F129" s="49">
        <v>1638</v>
      </c>
      <c r="G129" s="49">
        <v>1699</v>
      </c>
      <c r="H129" s="1">
        <v>2110</v>
      </c>
      <c r="I129" s="1">
        <v>1791</v>
      </c>
      <c r="J129">
        <f t="shared" si="4"/>
        <v>319</v>
      </c>
      <c r="K129" s="40">
        <f t="shared" si="5"/>
        <v>17.811278615298715</v>
      </c>
      <c r="L129" t="b">
        <f t="shared" si="3"/>
        <v>0</v>
      </c>
    </row>
    <row r="130" spans="1:12" x14ac:dyDescent="0.25">
      <c r="A130" t="s">
        <v>13</v>
      </c>
      <c r="B130" t="s">
        <v>271</v>
      </c>
      <c r="C130" t="s">
        <v>272</v>
      </c>
      <c r="D130" t="s">
        <v>270</v>
      </c>
      <c r="E130" s="39" t="s">
        <v>792</v>
      </c>
      <c r="F130" s="49">
        <v>463</v>
      </c>
      <c r="G130" s="49">
        <v>382</v>
      </c>
      <c r="H130" s="1">
        <v>468</v>
      </c>
      <c r="I130" s="1">
        <v>398</v>
      </c>
      <c r="J130">
        <f t="shared" si="4"/>
        <v>70</v>
      </c>
      <c r="K130" s="40">
        <f t="shared" si="5"/>
        <v>17.587939698492463</v>
      </c>
      <c r="L130" t="b">
        <f t="shared" ref="L130:L193" si="6">+IF(K130&lt;0,1)</f>
        <v>0</v>
      </c>
    </row>
    <row r="131" spans="1:12" x14ac:dyDescent="0.25">
      <c r="A131" t="s">
        <v>13</v>
      </c>
      <c r="B131" t="s">
        <v>268</v>
      </c>
      <c r="C131" t="s">
        <v>269</v>
      </c>
      <c r="D131" t="s">
        <v>267</v>
      </c>
      <c r="E131" s="39" t="s">
        <v>791</v>
      </c>
      <c r="F131" s="49">
        <v>394</v>
      </c>
      <c r="G131" s="49">
        <v>354</v>
      </c>
      <c r="H131" s="1">
        <v>386</v>
      </c>
      <c r="I131" s="1">
        <v>329</v>
      </c>
      <c r="J131">
        <f t="shared" ref="J131:J194" si="7">+H131-I131</f>
        <v>57</v>
      </c>
      <c r="K131" s="40">
        <f t="shared" ref="K131:K194" si="8">+J131/I131*100</f>
        <v>17.325227963525837</v>
      </c>
      <c r="L131" t="b">
        <f t="shared" si="6"/>
        <v>0</v>
      </c>
    </row>
    <row r="132" spans="1:12" x14ac:dyDescent="0.25">
      <c r="A132" t="s">
        <v>13</v>
      </c>
      <c r="B132" t="s">
        <v>738</v>
      </c>
      <c r="C132" t="s">
        <v>739</v>
      </c>
      <c r="D132" t="s">
        <v>45</v>
      </c>
      <c r="E132" s="39" t="s">
        <v>791</v>
      </c>
      <c r="F132" s="49">
        <v>326</v>
      </c>
      <c r="G132" s="49">
        <v>303</v>
      </c>
      <c r="H132" s="1">
        <v>359</v>
      </c>
      <c r="I132" s="1">
        <v>306</v>
      </c>
      <c r="J132">
        <f t="shared" si="7"/>
        <v>53</v>
      </c>
      <c r="K132" s="40">
        <f t="shared" si="8"/>
        <v>17.320261437908496</v>
      </c>
      <c r="L132" t="b">
        <f t="shared" si="6"/>
        <v>0</v>
      </c>
    </row>
    <row r="133" spans="1:12" x14ac:dyDescent="0.25">
      <c r="A133" t="s">
        <v>13</v>
      </c>
      <c r="B133" t="s">
        <v>567</v>
      </c>
      <c r="C133" t="s">
        <v>568</v>
      </c>
      <c r="D133" t="s">
        <v>569</v>
      </c>
      <c r="E133" s="39" t="s">
        <v>791</v>
      </c>
      <c r="F133" s="49">
        <v>1250</v>
      </c>
      <c r="G133" s="49">
        <v>1221</v>
      </c>
      <c r="H133" s="1">
        <v>1026</v>
      </c>
      <c r="I133" s="1">
        <v>876</v>
      </c>
      <c r="J133">
        <f t="shared" si="7"/>
        <v>150</v>
      </c>
      <c r="K133" s="40">
        <f t="shared" si="8"/>
        <v>17.123287671232877</v>
      </c>
      <c r="L133" t="b">
        <f t="shared" si="6"/>
        <v>0</v>
      </c>
    </row>
    <row r="134" spans="1:12" x14ac:dyDescent="0.25">
      <c r="A134" t="s">
        <v>13</v>
      </c>
      <c r="B134" t="s">
        <v>324</v>
      </c>
      <c r="C134" t="s">
        <v>325</v>
      </c>
      <c r="D134" t="s">
        <v>313</v>
      </c>
      <c r="E134" s="39" t="s">
        <v>792</v>
      </c>
      <c r="F134" s="49">
        <v>1685</v>
      </c>
      <c r="G134" s="49">
        <v>1760</v>
      </c>
      <c r="H134" s="1">
        <v>2297</v>
      </c>
      <c r="I134" s="1">
        <v>1965</v>
      </c>
      <c r="J134">
        <f t="shared" si="7"/>
        <v>332</v>
      </c>
      <c r="K134" s="40">
        <f t="shared" si="8"/>
        <v>16.895674300254456</v>
      </c>
      <c r="L134" t="b">
        <f t="shared" si="6"/>
        <v>0</v>
      </c>
    </row>
    <row r="135" spans="1:12" x14ac:dyDescent="0.25">
      <c r="A135" t="s">
        <v>13</v>
      </c>
      <c r="B135" t="s">
        <v>90</v>
      </c>
      <c r="C135" t="s">
        <v>91</v>
      </c>
      <c r="D135" t="s">
        <v>76</v>
      </c>
      <c r="E135" s="39" t="s">
        <v>791</v>
      </c>
      <c r="F135" s="49">
        <v>719</v>
      </c>
      <c r="G135" s="49">
        <v>675</v>
      </c>
      <c r="H135" s="1">
        <v>763</v>
      </c>
      <c r="I135" s="1">
        <v>653</v>
      </c>
      <c r="J135">
        <f t="shared" si="7"/>
        <v>110</v>
      </c>
      <c r="K135" s="40">
        <f t="shared" si="8"/>
        <v>16.845329249617151</v>
      </c>
      <c r="L135" t="b">
        <f t="shared" si="6"/>
        <v>0</v>
      </c>
    </row>
    <row r="136" spans="1:12" x14ac:dyDescent="0.25">
      <c r="A136" t="s">
        <v>13</v>
      </c>
      <c r="B136" t="s">
        <v>421</v>
      </c>
      <c r="C136" t="s">
        <v>10</v>
      </c>
      <c r="D136" t="s">
        <v>420</v>
      </c>
      <c r="E136" s="39" t="s">
        <v>792</v>
      </c>
      <c r="F136" s="49">
        <v>24</v>
      </c>
      <c r="G136" s="49">
        <v>34</v>
      </c>
      <c r="H136" s="1">
        <v>43</v>
      </c>
      <c r="I136" s="1">
        <v>37</v>
      </c>
      <c r="J136">
        <f t="shared" si="7"/>
        <v>6</v>
      </c>
      <c r="K136" s="40">
        <f t="shared" si="8"/>
        <v>16.216216216216218</v>
      </c>
      <c r="L136" t="b">
        <f t="shared" si="6"/>
        <v>0</v>
      </c>
    </row>
    <row r="137" spans="1:12" x14ac:dyDescent="0.25">
      <c r="A137" t="s">
        <v>13</v>
      </c>
      <c r="B137" t="s">
        <v>451</v>
      </c>
      <c r="C137" t="s">
        <v>452</v>
      </c>
      <c r="D137" t="s">
        <v>453</v>
      </c>
      <c r="E137" s="39" t="s">
        <v>792</v>
      </c>
      <c r="F137" s="49">
        <v>146</v>
      </c>
      <c r="G137" s="49">
        <v>157</v>
      </c>
      <c r="H137" s="1">
        <v>158</v>
      </c>
      <c r="I137" s="1">
        <v>136</v>
      </c>
      <c r="J137">
        <f t="shared" si="7"/>
        <v>22</v>
      </c>
      <c r="K137" s="40">
        <f t="shared" si="8"/>
        <v>16.176470588235293</v>
      </c>
      <c r="L137" t="b">
        <f t="shared" si="6"/>
        <v>0</v>
      </c>
    </row>
    <row r="138" spans="1:12" x14ac:dyDescent="0.25">
      <c r="A138" t="s">
        <v>13</v>
      </c>
      <c r="B138" t="s">
        <v>515</v>
      </c>
      <c r="C138" t="s">
        <v>516</v>
      </c>
      <c r="D138" t="s">
        <v>509</v>
      </c>
      <c r="E138" s="39" t="s">
        <v>792</v>
      </c>
      <c r="F138" s="49">
        <v>562</v>
      </c>
      <c r="G138" s="49">
        <v>655</v>
      </c>
      <c r="H138" s="1">
        <v>770</v>
      </c>
      <c r="I138" s="1">
        <v>663</v>
      </c>
      <c r="J138">
        <f t="shared" si="7"/>
        <v>107</v>
      </c>
      <c r="K138" s="40">
        <f t="shared" si="8"/>
        <v>16.138763197586727</v>
      </c>
      <c r="L138" t="b">
        <f t="shared" si="6"/>
        <v>0</v>
      </c>
    </row>
    <row r="139" spans="1:12" x14ac:dyDescent="0.25">
      <c r="A139" t="s">
        <v>13</v>
      </c>
      <c r="B139" t="s">
        <v>228</v>
      </c>
      <c r="C139" t="s">
        <v>226</v>
      </c>
      <c r="D139" t="s">
        <v>229</v>
      </c>
      <c r="E139" s="39" t="s">
        <v>792</v>
      </c>
      <c r="F139" s="49">
        <v>560</v>
      </c>
      <c r="G139" s="49">
        <v>618</v>
      </c>
      <c r="H139" s="1">
        <v>780</v>
      </c>
      <c r="I139" s="1">
        <v>673</v>
      </c>
      <c r="J139">
        <f t="shared" si="7"/>
        <v>107</v>
      </c>
      <c r="K139" s="40">
        <f t="shared" si="8"/>
        <v>15.89895988112927</v>
      </c>
      <c r="L139" t="b">
        <f t="shared" si="6"/>
        <v>0</v>
      </c>
    </row>
    <row r="140" spans="1:12" x14ac:dyDescent="0.25">
      <c r="A140" t="s">
        <v>13</v>
      </c>
      <c r="B140" t="s">
        <v>35</v>
      </c>
      <c r="C140" t="s">
        <v>36</v>
      </c>
      <c r="D140" t="s">
        <v>37</v>
      </c>
      <c r="E140" s="39" t="s">
        <v>792</v>
      </c>
      <c r="F140" s="49">
        <v>580</v>
      </c>
      <c r="G140" s="49">
        <v>660</v>
      </c>
      <c r="H140" s="1">
        <v>859</v>
      </c>
      <c r="I140" s="1">
        <v>742</v>
      </c>
      <c r="J140">
        <f t="shared" si="7"/>
        <v>117</v>
      </c>
      <c r="K140" s="40">
        <f t="shared" si="8"/>
        <v>15.768194070080863</v>
      </c>
      <c r="L140" t="b">
        <f t="shared" si="6"/>
        <v>0</v>
      </c>
    </row>
    <row r="141" spans="1:12" x14ac:dyDescent="0.25">
      <c r="A141" t="s">
        <v>13</v>
      </c>
      <c r="B141" t="s">
        <v>600</v>
      </c>
      <c r="C141" t="s">
        <v>601</v>
      </c>
      <c r="D141" t="s">
        <v>602</v>
      </c>
      <c r="E141" s="39" t="s">
        <v>792</v>
      </c>
      <c r="F141" s="49">
        <v>20</v>
      </c>
      <c r="G141" s="49">
        <v>31</v>
      </c>
      <c r="H141" s="1">
        <v>37</v>
      </c>
      <c r="I141" s="1">
        <v>32</v>
      </c>
      <c r="J141">
        <f t="shared" si="7"/>
        <v>5</v>
      </c>
      <c r="K141" s="40">
        <f t="shared" si="8"/>
        <v>15.625</v>
      </c>
      <c r="L141" t="b">
        <f t="shared" si="6"/>
        <v>0</v>
      </c>
    </row>
    <row r="142" spans="1:12" x14ac:dyDescent="0.25">
      <c r="A142" t="s">
        <v>13</v>
      </c>
      <c r="B142" t="s">
        <v>761</v>
      </c>
      <c r="C142" t="s">
        <v>762</v>
      </c>
      <c r="D142" t="s">
        <v>380</v>
      </c>
      <c r="E142" s="39" t="s">
        <v>791</v>
      </c>
      <c r="F142" s="49">
        <v>5570</v>
      </c>
      <c r="G142" s="49">
        <v>7345</v>
      </c>
      <c r="H142" s="1">
        <v>4659</v>
      </c>
      <c r="I142" s="1">
        <v>4034</v>
      </c>
      <c r="J142">
        <f t="shared" si="7"/>
        <v>625</v>
      </c>
      <c r="K142" s="40">
        <f t="shared" si="8"/>
        <v>15.493306891422906</v>
      </c>
      <c r="L142" t="b">
        <f t="shared" si="6"/>
        <v>0</v>
      </c>
    </row>
    <row r="143" spans="1:12" x14ac:dyDescent="0.25">
      <c r="A143" t="s">
        <v>13</v>
      </c>
      <c r="B143" t="s">
        <v>583</v>
      </c>
      <c r="C143" t="s">
        <v>584</v>
      </c>
      <c r="D143" t="s">
        <v>580</v>
      </c>
      <c r="E143" s="39" t="s">
        <v>791</v>
      </c>
      <c r="F143" s="49">
        <v>1120</v>
      </c>
      <c r="G143" s="49">
        <v>1315</v>
      </c>
      <c r="H143" s="1">
        <v>1374</v>
      </c>
      <c r="I143" s="1">
        <v>1190</v>
      </c>
      <c r="J143">
        <f t="shared" si="7"/>
        <v>184</v>
      </c>
      <c r="K143" s="40">
        <f t="shared" si="8"/>
        <v>15.46218487394958</v>
      </c>
      <c r="L143" t="b">
        <f t="shared" si="6"/>
        <v>0</v>
      </c>
    </row>
    <row r="144" spans="1:12" x14ac:dyDescent="0.25">
      <c r="A144" t="s">
        <v>13</v>
      </c>
      <c r="B144" t="s">
        <v>503</v>
      </c>
      <c r="C144" t="s">
        <v>504</v>
      </c>
      <c r="D144" t="s">
        <v>505</v>
      </c>
      <c r="E144" s="39" t="s">
        <v>792</v>
      </c>
      <c r="F144" s="49">
        <v>113</v>
      </c>
      <c r="G144" s="49">
        <v>120</v>
      </c>
      <c r="H144" s="1">
        <v>180</v>
      </c>
      <c r="I144" s="1">
        <v>156</v>
      </c>
      <c r="J144">
        <f t="shared" si="7"/>
        <v>24</v>
      </c>
      <c r="K144" s="40">
        <f t="shared" si="8"/>
        <v>15.384615384615385</v>
      </c>
      <c r="L144" t="b">
        <f t="shared" si="6"/>
        <v>0</v>
      </c>
    </row>
    <row r="145" spans="1:12" x14ac:dyDescent="0.25">
      <c r="A145" t="s">
        <v>13</v>
      </c>
      <c r="B145" t="s">
        <v>686</v>
      </c>
      <c r="C145" t="s">
        <v>687</v>
      </c>
      <c r="D145" t="s">
        <v>688</v>
      </c>
      <c r="E145" s="39" t="s">
        <v>792</v>
      </c>
      <c r="F145" s="49">
        <v>196</v>
      </c>
      <c r="G145" s="49">
        <v>130</v>
      </c>
      <c r="H145" s="1">
        <v>158</v>
      </c>
      <c r="I145" s="1">
        <v>137</v>
      </c>
      <c r="J145">
        <f t="shared" si="7"/>
        <v>21</v>
      </c>
      <c r="K145" s="40">
        <f t="shared" si="8"/>
        <v>15.328467153284672</v>
      </c>
      <c r="L145" t="b">
        <f t="shared" si="6"/>
        <v>0</v>
      </c>
    </row>
    <row r="146" spans="1:12" x14ac:dyDescent="0.25">
      <c r="A146" t="s">
        <v>13</v>
      </c>
      <c r="B146" t="s">
        <v>302</v>
      </c>
      <c r="C146" t="s">
        <v>303</v>
      </c>
      <c r="D146" t="s">
        <v>298</v>
      </c>
      <c r="E146" s="39" t="s">
        <v>792</v>
      </c>
      <c r="F146" s="49">
        <v>656</v>
      </c>
      <c r="G146" s="49">
        <v>680</v>
      </c>
      <c r="H146" s="1">
        <v>833</v>
      </c>
      <c r="I146" s="1">
        <v>723</v>
      </c>
      <c r="J146">
        <f t="shared" si="7"/>
        <v>110</v>
      </c>
      <c r="K146" s="40">
        <f t="shared" si="8"/>
        <v>15.214384508990317</v>
      </c>
      <c r="L146" t="b">
        <f t="shared" si="6"/>
        <v>0</v>
      </c>
    </row>
    <row r="147" spans="1:12" x14ac:dyDescent="0.25">
      <c r="A147" t="s">
        <v>13</v>
      </c>
      <c r="B147" t="s">
        <v>291</v>
      </c>
      <c r="C147" t="s">
        <v>292</v>
      </c>
      <c r="D147" t="s">
        <v>293</v>
      </c>
      <c r="E147" s="39" t="s">
        <v>792</v>
      </c>
      <c r="F147" s="49">
        <v>370</v>
      </c>
      <c r="G147" s="49">
        <v>267</v>
      </c>
      <c r="H147" s="1">
        <v>503</v>
      </c>
      <c r="I147" s="1">
        <v>438</v>
      </c>
      <c r="J147">
        <f t="shared" si="7"/>
        <v>65</v>
      </c>
      <c r="K147" s="40">
        <f t="shared" si="8"/>
        <v>14.840182648401825</v>
      </c>
      <c r="L147" t="b">
        <f t="shared" si="6"/>
        <v>0</v>
      </c>
    </row>
    <row r="148" spans="1:12" x14ac:dyDescent="0.25">
      <c r="A148" t="s">
        <v>13</v>
      </c>
      <c r="B148" t="s">
        <v>294</v>
      </c>
      <c r="C148" t="s">
        <v>295</v>
      </c>
      <c r="D148" t="s">
        <v>293</v>
      </c>
      <c r="E148" s="39" t="s">
        <v>792</v>
      </c>
      <c r="F148" s="49">
        <v>354</v>
      </c>
      <c r="G148" s="49">
        <v>296</v>
      </c>
      <c r="H148" s="1">
        <v>364</v>
      </c>
      <c r="I148" s="1">
        <v>317</v>
      </c>
      <c r="J148">
        <f t="shared" si="7"/>
        <v>47</v>
      </c>
      <c r="K148" s="40">
        <f t="shared" si="8"/>
        <v>14.826498422712934</v>
      </c>
      <c r="L148" t="b">
        <f t="shared" si="6"/>
        <v>0</v>
      </c>
    </row>
    <row r="149" spans="1:12" x14ac:dyDescent="0.25">
      <c r="A149" t="s">
        <v>13</v>
      </c>
      <c r="B149" t="s">
        <v>130</v>
      </c>
      <c r="C149" t="s">
        <v>131</v>
      </c>
      <c r="D149" t="s">
        <v>132</v>
      </c>
      <c r="E149" s="39" t="s">
        <v>792</v>
      </c>
      <c r="F149" s="49">
        <v>244</v>
      </c>
      <c r="G149" s="49">
        <v>162</v>
      </c>
      <c r="H149" s="1">
        <v>284</v>
      </c>
      <c r="I149" s="1">
        <v>248</v>
      </c>
      <c r="J149">
        <f t="shared" si="7"/>
        <v>36</v>
      </c>
      <c r="K149" s="40">
        <f t="shared" si="8"/>
        <v>14.516129032258066</v>
      </c>
      <c r="L149" t="b">
        <f t="shared" si="6"/>
        <v>0</v>
      </c>
    </row>
    <row r="150" spans="1:12" x14ac:dyDescent="0.25">
      <c r="A150" t="s">
        <v>13</v>
      </c>
      <c r="B150" t="s">
        <v>40</v>
      </c>
      <c r="C150" t="s">
        <v>41</v>
      </c>
      <c r="D150" t="s">
        <v>42</v>
      </c>
      <c r="E150" s="39" t="s">
        <v>792</v>
      </c>
      <c r="F150" s="49">
        <v>459</v>
      </c>
      <c r="G150" s="49">
        <v>405</v>
      </c>
      <c r="H150" s="1">
        <v>582</v>
      </c>
      <c r="I150" s="1">
        <v>509</v>
      </c>
      <c r="J150">
        <f t="shared" si="7"/>
        <v>73</v>
      </c>
      <c r="K150" s="40">
        <f t="shared" si="8"/>
        <v>14.341846758349705</v>
      </c>
      <c r="L150" t="b">
        <f t="shared" si="6"/>
        <v>0</v>
      </c>
    </row>
    <row r="151" spans="1:12" x14ac:dyDescent="0.25">
      <c r="A151" t="s">
        <v>13</v>
      </c>
      <c r="B151" t="s">
        <v>553</v>
      </c>
      <c r="C151" t="s">
        <v>554</v>
      </c>
      <c r="D151" t="s">
        <v>555</v>
      </c>
      <c r="E151" s="39" t="s">
        <v>792</v>
      </c>
      <c r="F151" s="49">
        <v>49</v>
      </c>
      <c r="G151" s="49">
        <v>46</v>
      </c>
      <c r="H151" s="1">
        <v>49</v>
      </c>
      <c r="I151" s="1">
        <v>43</v>
      </c>
      <c r="J151">
        <f t="shared" si="7"/>
        <v>6</v>
      </c>
      <c r="K151" s="40">
        <f t="shared" si="8"/>
        <v>13.953488372093023</v>
      </c>
      <c r="L151" t="b">
        <f t="shared" si="6"/>
        <v>0</v>
      </c>
    </row>
    <row r="152" spans="1:12" x14ac:dyDescent="0.25">
      <c r="A152" t="s">
        <v>13</v>
      </c>
      <c r="B152" t="s">
        <v>242</v>
      </c>
      <c r="C152" t="s">
        <v>243</v>
      </c>
      <c r="D152" t="s">
        <v>45</v>
      </c>
      <c r="E152" s="39" t="s">
        <v>791</v>
      </c>
      <c r="F152" s="49">
        <v>1585</v>
      </c>
      <c r="G152" s="49">
        <v>1398</v>
      </c>
      <c r="H152" s="1">
        <v>1463</v>
      </c>
      <c r="I152" s="1">
        <v>1288</v>
      </c>
      <c r="J152">
        <f t="shared" si="7"/>
        <v>175</v>
      </c>
      <c r="K152" s="40">
        <f t="shared" si="8"/>
        <v>13.586956521739129</v>
      </c>
      <c r="L152" t="b">
        <f t="shared" si="6"/>
        <v>0</v>
      </c>
    </row>
    <row r="153" spans="1:12" x14ac:dyDescent="0.25">
      <c r="A153" t="s">
        <v>13</v>
      </c>
      <c r="B153" t="s">
        <v>320</v>
      </c>
      <c r="C153" t="s">
        <v>321</v>
      </c>
      <c r="D153" t="s">
        <v>313</v>
      </c>
      <c r="E153" s="39" t="s">
        <v>792</v>
      </c>
      <c r="F153" s="49">
        <v>499</v>
      </c>
      <c r="G153" s="49">
        <v>452</v>
      </c>
      <c r="H153" s="1">
        <v>586</v>
      </c>
      <c r="I153" s="1">
        <v>517</v>
      </c>
      <c r="J153">
        <f t="shared" si="7"/>
        <v>69</v>
      </c>
      <c r="K153" s="40">
        <f t="shared" si="8"/>
        <v>13.346228239845262</v>
      </c>
      <c r="L153" t="b">
        <f t="shared" si="6"/>
        <v>0</v>
      </c>
    </row>
    <row r="154" spans="1:12" x14ac:dyDescent="0.25">
      <c r="A154" t="s">
        <v>13</v>
      </c>
      <c r="B154" t="s">
        <v>49</v>
      </c>
      <c r="C154" t="s">
        <v>50</v>
      </c>
      <c r="D154" t="s">
        <v>51</v>
      </c>
      <c r="E154" s="39" t="s">
        <v>792</v>
      </c>
      <c r="F154" s="49">
        <v>1438</v>
      </c>
      <c r="G154" s="49">
        <v>1714</v>
      </c>
      <c r="H154" s="1">
        <v>1965</v>
      </c>
      <c r="I154" s="1">
        <v>1734</v>
      </c>
      <c r="J154">
        <f t="shared" si="7"/>
        <v>231</v>
      </c>
      <c r="K154" s="40">
        <f t="shared" si="8"/>
        <v>13.321799307958477</v>
      </c>
      <c r="L154" t="b">
        <f t="shared" si="6"/>
        <v>0</v>
      </c>
    </row>
    <row r="155" spans="1:12" x14ac:dyDescent="0.25">
      <c r="A155" t="s">
        <v>13</v>
      </c>
      <c r="B155" t="s">
        <v>237</v>
      </c>
      <c r="C155" t="s">
        <v>238</v>
      </c>
      <c r="D155" t="s">
        <v>212</v>
      </c>
      <c r="E155" s="39" t="s">
        <v>791</v>
      </c>
      <c r="F155" s="49">
        <v>1465</v>
      </c>
      <c r="G155" s="49">
        <v>1208</v>
      </c>
      <c r="H155" s="1">
        <v>1055</v>
      </c>
      <c r="I155" s="1">
        <v>931</v>
      </c>
      <c r="J155">
        <f t="shared" si="7"/>
        <v>124</v>
      </c>
      <c r="K155" s="40">
        <f t="shared" si="8"/>
        <v>13.319011815252416</v>
      </c>
      <c r="L155" t="b">
        <f t="shared" si="6"/>
        <v>0</v>
      </c>
    </row>
    <row r="156" spans="1:12" x14ac:dyDescent="0.25">
      <c r="A156" t="s">
        <v>13</v>
      </c>
      <c r="B156" t="s">
        <v>484</v>
      </c>
      <c r="C156" t="s">
        <v>485</v>
      </c>
      <c r="D156" t="s">
        <v>486</v>
      </c>
      <c r="E156" s="39" t="s">
        <v>792</v>
      </c>
      <c r="F156" s="49">
        <v>713</v>
      </c>
      <c r="G156" s="49">
        <v>652</v>
      </c>
      <c r="H156" s="1">
        <v>898</v>
      </c>
      <c r="I156" s="1">
        <v>796</v>
      </c>
      <c r="J156">
        <f t="shared" si="7"/>
        <v>102</v>
      </c>
      <c r="K156" s="40">
        <f t="shared" si="8"/>
        <v>12.814070351758794</v>
      </c>
      <c r="L156" t="b">
        <f t="shared" si="6"/>
        <v>0</v>
      </c>
    </row>
    <row r="157" spans="1:12" x14ac:dyDescent="0.25">
      <c r="A157" t="s">
        <v>13</v>
      </c>
      <c r="B157" t="s">
        <v>169</v>
      </c>
      <c r="C157" t="s">
        <v>170</v>
      </c>
      <c r="D157" t="s">
        <v>171</v>
      </c>
      <c r="E157" s="39" t="s">
        <v>792</v>
      </c>
      <c r="F157" s="49">
        <v>254</v>
      </c>
      <c r="G157" s="49">
        <v>188</v>
      </c>
      <c r="H157" s="1">
        <v>274</v>
      </c>
      <c r="I157" s="1">
        <v>243</v>
      </c>
      <c r="J157">
        <f t="shared" si="7"/>
        <v>31</v>
      </c>
      <c r="K157" s="40">
        <f t="shared" si="8"/>
        <v>12.757201646090536</v>
      </c>
      <c r="L157" t="b">
        <f t="shared" si="6"/>
        <v>0</v>
      </c>
    </row>
    <row r="158" spans="1:12" x14ac:dyDescent="0.25">
      <c r="A158" t="s">
        <v>13</v>
      </c>
      <c r="B158" t="s">
        <v>489</v>
      </c>
      <c r="C158" t="s">
        <v>490</v>
      </c>
      <c r="D158" t="s">
        <v>491</v>
      </c>
      <c r="E158" s="39" t="s">
        <v>791</v>
      </c>
      <c r="F158" s="49">
        <v>202</v>
      </c>
      <c r="G158" s="49">
        <v>195</v>
      </c>
      <c r="H158" s="1">
        <v>183</v>
      </c>
      <c r="I158" s="1">
        <v>163</v>
      </c>
      <c r="J158">
        <f t="shared" si="7"/>
        <v>20</v>
      </c>
      <c r="K158" s="40">
        <f t="shared" si="8"/>
        <v>12.269938650306749</v>
      </c>
      <c r="L158" t="b">
        <f t="shared" si="6"/>
        <v>0</v>
      </c>
    </row>
    <row r="159" spans="1:12" x14ac:dyDescent="0.25">
      <c r="A159" t="s">
        <v>13</v>
      </c>
      <c r="B159" t="s">
        <v>541</v>
      </c>
      <c r="C159" t="s">
        <v>542</v>
      </c>
      <c r="D159" t="s">
        <v>543</v>
      </c>
      <c r="E159" s="39" t="s">
        <v>792</v>
      </c>
      <c r="F159" s="49">
        <v>571</v>
      </c>
      <c r="G159" s="49">
        <v>479</v>
      </c>
      <c r="H159" s="1">
        <v>625</v>
      </c>
      <c r="I159" s="1">
        <v>557</v>
      </c>
      <c r="J159">
        <f t="shared" si="7"/>
        <v>68</v>
      </c>
      <c r="K159" s="40">
        <f t="shared" si="8"/>
        <v>12.208258527827647</v>
      </c>
      <c r="L159" t="b">
        <f t="shared" si="6"/>
        <v>0</v>
      </c>
    </row>
    <row r="160" spans="1:12" x14ac:dyDescent="0.25">
      <c r="A160" t="s">
        <v>13</v>
      </c>
      <c r="B160" t="s">
        <v>617</v>
      </c>
      <c r="C160" t="s">
        <v>618</v>
      </c>
      <c r="D160" t="s">
        <v>608</v>
      </c>
      <c r="E160" s="39" t="s">
        <v>792</v>
      </c>
      <c r="F160" s="49">
        <v>226</v>
      </c>
      <c r="G160" s="49">
        <v>229</v>
      </c>
      <c r="H160" s="1">
        <v>250</v>
      </c>
      <c r="I160" s="1">
        <v>223</v>
      </c>
      <c r="J160">
        <f t="shared" si="7"/>
        <v>27</v>
      </c>
      <c r="K160" s="40">
        <f t="shared" si="8"/>
        <v>12.107623318385651</v>
      </c>
      <c r="L160" t="b">
        <f t="shared" si="6"/>
        <v>0</v>
      </c>
    </row>
    <row r="161" spans="1:12" x14ac:dyDescent="0.25">
      <c r="A161" t="s">
        <v>13</v>
      </c>
      <c r="B161" t="s">
        <v>639</v>
      </c>
      <c r="C161" t="s">
        <v>640</v>
      </c>
      <c r="D161" t="s">
        <v>638</v>
      </c>
      <c r="E161" s="39" t="s">
        <v>792</v>
      </c>
      <c r="F161" s="49">
        <v>203</v>
      </c>
      <c r="G161" s="49">
        <v>188</v>
      </c>
      <c r="H161" s="1">
        <v>207</v>
      </c>
      <c r="I161" s="1">
        <v>185</v>
      </c>
      <c r="J161">
        <f t="shared" si="7"/>
        <v>22</v>
      </c>
      <c r="K161" s="40">
        <f t="shared" si="8"/>
        <v>11.891891891891893</v>
      </c>
      <c r="L161" t="b">
        <f t="shared" si="6"/>
        <v>0</v>
      </c>
    </row>
    <row r="162" spans="1:12" x14ac:dyDescent="0.25">
      <c r="A162" t="s">
        <v>13</v>
      </c>
      <c r="B162" t="s">
        <v>356</v>
      </c>
      <c r="C162" t="s">
        <v>357</v>
      </c>
      <c r="D162" t="s">
        <v>358</v>
      </c>
      <c r="E162" s="39" t="s">
        <v>791</v>
      </c>
      <c r="F162" s="49">
        <v>954</v>
      </c>
      <c r="G162" s="49">
        <v>895</v>
      </c>
      <c r="H162" s="1">
        <v>842</v>
      </c>
      <c r="I162" s="1">
        <v>755</v>
      </c>
      <c r="J162">
        <f t="shared" si="7"/>
        <v>87</v>
      </c>
      <c r="K162" s="40">
        <f t="shared" si="8"/>
        <v>11.523178807947019</v>
      </c>
      <c r="L162" t="b">
        <f t="shared" si="6"/>
        <v>0</v>
      </c>
    </row>
    <row r="163" spans="1:12" x14ac:dyDescent="0.25">
      <c r="A163" t="s">
        <v>13</v>
      </c>
      <c r="B163" t="s">
        <v>77</v>
      </c>
      <c r="C163" t="s">
        <v>78</v>
      </c>
      <c r="D163" t="s">
        <v>79</v>
      </c>
      <c r="E163" s="39" t="s">
        <v>791</v>
      </c>
      <c r="F163" s="49">
        <v>11</v>
      </c>
      <c r="G163" s="49">
        <v>11</v>
      </c>
      <c r="H163" s="1">
        <v>10</v>
      </c>
      <c r="I163" s="1">
        <v>9</v>
      </c>
      <c r="J163">
        <f t="shared" si="7"/>
        <v>1</v>
      </c>
      <c r="K163" s="40">
        <f t="shared" si="8"/>
        <v>11.111111111111111</v>
      </c>
      <c r="L163" t="b">
        <f t="shared" si="6"/>
        <v>0</v>
      </c>
    </row>
    <row r="164" spans="1:12" x14ac:dyDescent="0.25">
      <c r="A164" t="s">
        <v>13</v>
      </c>
      <c r="B164" t="s">
        <v>316</v>
      </c>
      <c r="C164" t="s">
        <v>317</v>
      </c>
      <c r="D164" t="s">
        <v>310</v>
      </c>
      <c r="E164" s="39" t="s">
        <v>791</v>
      </c>
      <c r="F164" s="49">
        <v>524</v>
      </c>
      <c r="G164" s="49">
        <v>554</v>
      </c>
      <c r="H164" s="1">
        <v>606</v>
      </c>
      <c r="I164" s="1">
        <v>546</v>
      </c>
      <c r="J164">
        <f t="shared" si="7"/>
        <v>60</v>
      </c>
      <c r="K164" s="40">
        <f t="shared" si="8"/>
        <v>10.989010989010989</v>
      </c>
      <c r="L164" t="b">
        <f t="shared" si="6"/>
        <v>0</v>
      </c>
    </row>
    <row r="165" spans="1:12" x14ac:dyDescent="0.25">
      <c r="A165" t="s">
        <v>13</v>
      </c>
      <c r="B165" t="s">
        <v>387</v>
      </c>
      <c r="C165" t="s">
        <v>388</v>
      </c>
      <c r="D165" t="s">
        <v>380</v>
      </c>
      <c r="E165" s="39" t="s">
        <v>791</v>
      </c>
      <c r="F165" s="49">
        <v>484</v>
      </c>
      <c r="G165" s="49">
        <v>485</v>
      </c>
      <c r="H165" s="1">
        <v>406</v>
      </c>
      <c r="I165" s="1">
        <v>367</v>
      </c>
      <c r="J165">
        <f t="shared" si="7"/>
        <v>39</v>
      </c>
      <c r="K165" s="40">
        <f t="shared" si="8"/>
        <v>10.626702997275205</v>
      </c>
      <c r="L165" t="b">
        <f t="shared" si="6"/>
        <v>0</v>
      </c>
    </row>
    <row r="166" spans="1:12" x14ac:dyDescent="0.25">
      <c r="A166" t="s">
        <v>13</v>
      </c>
      <c r="B166" t="s">
        <v>474</v>
      </c>
      <c r="C166" t="s">
        <v>475</v>
      </c>
      <c r="D166" t="s">
        <v>14</v>
      </c>
      <c r="E166" s="39" t="s">
        <v>792</v>
      </c>
      <c r="F166" s="49">
        <v>1415</v>
      </c>
      <c r="G166" s="49">
        <v>1066</v>
      </c>
      <c r="H166" s="1">
        <v>1663</v>
      </c>
      <c r="I166" s="1">
        <v>1509</v>
      </c>
      <c r="J166">
        <f t="shared" si="7"/>
        <v>154</v>
      </c>
      <c r="K166" s="40">
        <f t="shared" si="8"/>
        <v>10.205434062292909</v>
      </c>
      <c r="L166" t="b">
        <f t="shared" si="6"/>
        <v>0</v>
      </c>
    </row>
    <row r="167" spans="1:12" x14ac:dyDescent="0.25">
      <c r="A167" t="s">
        <v>13</v>
      </c>
      <c r="B167" t="s">
        <v>578</v>
      </c>
      <c r="C167" t="s">
        <v>75</v>
      </c>
      <c r="D167" t="s">
        <v>59</v>
      </c>
      <c r="E167" s="39" t="s">
        <v>791</v>
      </c>
      <c r="F167" s="49">
        <v>365</v>
      </c>
      <c r="G167" s="49">
        <v>568</v>
      </c>
      <c r="H167" s="1">
        <v>345</v>
      </c>
      <c r="I167" s="1">
        <v>314</v>
      </c>
      <c r="J167">
        <f t="shared" si="7"/>
        <v>31</v>
      </c>
      <c r="K167" s="40">
        <f t="shared" si="8"/>
        <v>9.8726114649681538</v>
      </c>
      <c r="L167" t="b">
        <f t="shared" si="6"/>
        <v>0</v>
      </c>
    </row>
    <row r="168" spans="1:12" x14ac:dyDescent="0.25">
      <c r="A168" t="s">
        <v>13</v>
      </c>
      <c r="B168" t="s">
        <v>381</v>
      </c>
      <c r="C168" t="s">
        <v>382</v>
      </c>
      <c r="D168" t="s">
        <v>383</v>
      </c>
      <c r="E168" s="39" t="s">
        <v>791</v>
      </c>
      <c r="F168" s="49">
        <v>870</v>
      </c>
      <c r="G168" s="49">
        <v>920</v>
      </c>
      <c r="H168" s="1">
        <v>962</v>
      </c>
      <c r="I168" s="1">
        <v>876</v>
      </c>
      <c r="J168">
        <f t="shared" si="7"/>
        <v>86</v>
      </c>
      <c r="K168" s="40">
        <f t="shared" si="8"/>
        <v>9.8173515981735147</v>
      </c>
      <c r="L168" t="b">
        <f t="shared" si="6"/>
        <v>0</v>
      </c>
    </row>
    <row r="169" spans="1:12" x14ac:dyDescent="0.25">
      <c r="A169" t="s">
        <v>13</v>
      </c>
      <c r="B169" t="s">
        <v>538</v>
      </c>
      <c r="C169" t="s">
        <v>539</v>
      </c>
      <c r="D169" t="s">
        <v>540</v>
      </c>
      <c r="E169" s="39" t="s">
        <v>791</v>
      </c>
      <c r="F169" s="49">
        <v>751</v>
      </c>
      <c r="G169" s="49">
        <v>784</v>
      </c>
      <c r="H169" s="1">
        <v>688</v>
      </c>
      <c r="I169" s="1">
        <v>628</v>
      </c>
      <c r="J169">
        <f t="shared" si="7"/>
        <v>60</v>
      </c>
      <c r="K169" s="40">
        <f t="shared" si="8"/>
        <v>9.5541401273885356</v>
      </c>
      <c r="L169" t="b">
        <f t="shared" si="6"/>
        <v>0</v>
      </c>
    </row>
    <row r="170" spans="1:12" x14ac:dyDescent="0.25">
      <c r="A170" t="s">
        <v>13</v>
      </c>
      <c r="B170" t="s">
        <v>547</v>
      </c>
      <c r="C170" t="s">
        <v>548</v>
      </c>
      <c r="D170" t="s">
        <v>549</v>
      </c>
      <c r="E170" s="39" t="s">
        <v>791</v>
      </c>
      <c r="F170" s="49">
        <v>311</v>
      </c>
      <c r="G170" s="49">
        <v>249</v>
      </c>
      <c r="H170" s="1">
        <v>266</v>
      </c>
      <c r="I170" s="1">
        <v>243</v>
      </c>
      <c r="J170">
        <f t="shared" si="7"/>
        <v>23</v>
      </c>
      <c r="K170" s="40">
        <f t="shared" si="8"/>
        <v>9.4650205761316872</v>
      </c>
      <c r="L170" t="b">
        <f t="shared" si="6"/>
        <v>0</v>
      </c>
    </row>
    <row r="171" spans="1:12" x14ac:dyDescent="0.25">
      <c r="A171" t="s">
        <v>13</v>
      </c>
      <c r="B171" t="s">
        <v>561</v>
      </c>
      <c r="C171" t="s">
        <v>562</v>
      </c>
      <c r="D171" t="s">
        <v>119</v>
      </c>
      <c r="E171" s="39" t="s">
        <v>791</v>
      </c>
      <c r="F171" s="49">
        <v>64</v>
      </c>
      <c r="G171" s="49">
        <v>66</v>
      </c>
      <c r="H171" s="1">
        <v>59</v>
      </c>
      <c r="I171" s="1">
        <v>54</v>
      </c>
      <c r="J171">
        <f t="shared" si="7"/>
        <v>5</v>
      </c>
      <c r="K171" s="40">
        <f t="shared" si="8"/>
        <v>9.2592592592592595</v>
      </c>
      <c r="L171" t="b">
        <f t="shared" si="6"/>
        <v>0</v>
      </c>
    </row>
    <row r="172" spans="1:12" x14ac:dyDescent="0.25">
      <c r="A172" t="s">
        <v>13</v>
      </c>
      <c r="B172" t="s">
        <v>112</v>
      </c>
      <c r="C172" t="s">
        <v>113</v>
      </c>
      <c r="D172" t="s">
        <v>114</v>
      </c>
      <c r="E172" s="39" t="s">
        <v>791</v>
      </c>
      <c r="F172" s="49">
        <v>9000</v>
      </c>
      <c r="G172" s="49">
        <v>8576</v>
      </c>
      <c r="H172" s="1">
        <v>7800</v>
      </c>
      <c r="I172" s="1">
        <v>7149</v>
      </c>
      <c r="J172">
        <f t="shared" si="7"/>
        <v>651</v>
      </c>
      <c r="K172" s="40">
        <f t="shared" si="8"/>
        <v>9.1061686949223652</v>
      </c>
      <c r="L172" t="b">
        <f t="shared" si="6"/>
        <v>0</v>
      </c>
    </row>
    <row r="173" spans="1:12" x14ac:dyDescent="0.25">
      <c r="A173" t="s">
        <v>13</v>
      </c>
      <c r="B173" t="s">
        <v>385</v>
      </c>
      <c r="C173" t="s">
        <v>386</v>
      </c>
      <c r="D173" t="s">
        <v>377</v>
      </c>
      <c r="E173" s="39" t="s">
        <v>791</v>
      </c>
      <c r="F173" s="49">
        <v>12</v>
      </c>
      <c r="G173" s="49">
        <v>12</v>
      </c>
      <c r="H173" s="1">
        <v>12</v>
      </c>
      <c r="I173" s="1">
        <v>11</v>
      </c>
      <c r="J173">
        <f t="shared" si="7"/>
        <v>1</v>
      </c>
      <c r="K173" s="40">
        <f t="shared" si="8"/>
        <v>9.0909090909090917</v>
      </c>
      <c r="L173" t="b">
        <f t="shared" si="6"/>
        <v>0</v>
      </c>
    </row>
    <row r="174" spans="1:12" x14ac:dyDescent="0.25">
      <c r="A174" t="s">
        <v>13</v>
      </c>
      <c r="B174" t="s">
        <v>605</v>
      </c>
      <c r="C174" t="s">
        <v>386</v>
      </c>
      <c r="D174" t="s">
        <v>606</v>
      </c>
      <c r="E174" s="39" t="s">
        <v>791</v>
      </c>
      <c r="F174" s="49">
        <v>12</v>
      </c>
      <c r="G174" s="49">
        <v>12</v>
      </c>
      <c r="H174" s="1">
        <v>12</v>
      </c>
      <c r="I174" s="1">
        <v>11</v>
      </c>
      <c r="J174">
        <f t="shared" si="7"/>
        <v>1</v>
      </c>
      <c r="K174" s="40">
        <f t="shared" si="8"/>
        <v>9.0909090909090917</v>
      </c>
      <c r="L174" t="b">
        <f t="shared" si="6"/>
        <v>0</v>
      </c>
    </row>
    <row r="175" spans="1:12" x14ac:dyDescent="0.25">
      <c r="A175" t="s">
        <v>13</v>
      </c>
      <c r="B175" t="s">
        <v>711</v>
      </c>
      <c r="C175" t="s">
        <v>712</v>
      </c>
      <c r="D175" t="s">
        <v>707</v>
      </c>
      <c r="E175" s="39" t="s">
        <v>792</v>
      </c>
      <c r="F175" s="49">
        <v>44</v>
      </c>
      <c r="G175" s="49">
        <v>66</v>
      </c>
      <c r="H175" s="1">
        <v>96</v>
      </c>
      <c r="I175" s="1">
        <v>88</v>
      </c>
      <c r="J175">
        <f t="shared" si="7"/>
        <v>8</v>
      </c>
      <c r="K175" s="40">
        <f t="shared" si="8"/>
        <v>9.0909090909090917</v>
      </c>
      <c r="L175" t="b">
        <f t="shared" si="6"/>
        <v>0</v>
      </c>
    </row>
    <row r="176" spans="1:12" x14ac:dyDescent="0.25">
      <c r="A176" t="s">
        <v>13</v>
      </c>
      <c r="B176" t="s">
        <v>288</v>
      </c>
      <c r="C176" t="s">
        <v>289</v>
      </c>
      <c r="D176" t="s">
        <v>279</v>
      </c>
      <c r="E176" s="39" t="s">
        <v>792</v>
      </c>
      <c r="F176" s="49">
        <v>521</v>
      </c>
      <c r="G176" s="49">
        <v>473</v>
      </c>
      <c r="H176" s="1">
        <v>644</v>
      </c>
      <c r="I176" s="1">
        <v>591</v>
      </c>
      <c r="J176">
        <f t="shared" si="7"/>
        <v>53</v>
      </c>
      <c r="K176" s="40">
        <f t="shared" si="8"/>
        <v>8.9678510998307956</v>
      </c>
      <c r="L176" t="b">
        <f t="shared" si="6"/>
        <v>0</v>
      </c>
    </row>
    <row r="177" spans="1:12" x14ac:dyDescent="0.25">
      <c r="A177" t="s">
        <v>13</v>
      </c>
      <c r="B177" t="s">
        <v>683</v>
      </c>
      <c r="C177" t="s">
        <v>684</v>
      </c>
      <c r="D177" t="s">
        <v>685</v>
      </c>
      <c r="E177" s="39" t="s">
        <v>791</v>
      </c>
      <c r="F177" s="49">
        <v>14</v>
      </c>
      <c r="G177" s="49">
        <v>14</v>
      </c>
      <c r="H177" s="1">
        <v>13</v>
      </c>
      <c r="I177" s="1">
        <v>12</v>
      </c>
      <c r="J177">
        <f t="shared" si="7"/>
        <v>1</v>
      </c>
      <c r="K177" s="40">
        <f t="shared" si="8"/>
        <v>8.3333333333333321</v>
      </c>
      <c r="L177" t="b">
        <f t="shared" si="6"/>
        <v>0</v>
      </c>
    </row>
    <row r="178" spans="1:12" x14ac:dyDescent="0.25">
      <c r="A178" t="s">
        <v>13</v>
      </c>
      <c r="B178" t="s">
        <v>354</v>
      </c>
      <c r="C178" t="s">
        <v>355</v>
      </c>
      <c r="D178" t="s">
        <v>353</v>
      </c>
      <c r="E178" s="39" t="s">
        <v>791</v>
      </c>
      <c r="F178" s="49">
        <v>14</v>
      </c>
      <c r="G178" s="49">
        <v>14</v>
      </c>
      <c r="H178" s="1">
        <v>13</v>
      </c>
      <c r="I178" s="1">
        <v>12</v>
      </c>
      <c r="J178">
        <f t="shared" si="7"/>
        <v>1</v>
      </c>
      <c r="K178" s="40">
        <f t="shared" si="8"/>
        <v>8.3333333333333321</v>
      </c>
      <c r="L178" t="b">
        <f t="shared" si="6"/>
        <v>0</v>
      </c>
    </row>
    <row r="179" spans="1:12" x14ac:dyDescent="0.25">
      <c r="A179" t="s">
        <v>13</v>
      </c>
      <c r="B179" t="s">
        <v>498</v>
      </c>
      <c r="C179" t="s">
        <v>499</v>
      </c>
      <c r="D179" t="s">
        <v>213</v>
      </c>
      <c r="E179" s="39" t="s">
        <v>791</v>
      </c>
      <c r="F179" s="49">
        <v>13</v>
      </c>
      <c r="G179" s="49">
        <v>14</v>
      </c>
      <c r="H179" s="1">
        <v>13</v>
      </c>
      <c r="I179" s="1">
        <v>12</v>
      </c>
      <c r="J179">
        <f t="shared" si="7"/>
        <v>1</v>
      </c>
      <c r="K179" s="40">
        <f t="shared" si="8"/>
        <v>8.3333333333333321</v>
      </c>
      <c r="L179" t="b">
        <f t="shared" si="6"/>
        <v>0</v>
      </c>
    </row>
    <row r="180" spans="1:12" x14ac:dyDescent="0.25">
      <c r="A180" t="s">
        <v>13</v>
      </c>
      <c r="B180" t="s">
        <v>17</v>
      </c>
      <c r="C180" t="s">
        <v>18</v>
      </c>
      <c r="D180" t="s">
        <v>19</v>
      </c>
      <c r="E180" s="39" t="s">
        <v>791</v>
      </c>
      <c r="F180" s="49">
        <v>190</v>
      </c>
      <c r="G180" s="49">
        <v>192</v>
      </c>
      <c r="H180" s="1">
        <v>197</v>
      </c>
      <c r="I180" s="1">
        <v>182</v>
      </c>
      <c r="J180">
        <f t="shared" si="7"/>
        <v>15</v>
      </c>
      <c r="K180" s="40">
        <f t="shared" si="8"/>
        <v>8.2417582417582409</v>
      </c>
      <c r="L180" t="b">
        <f t="shared" si="6"/>
        <v>0</v>
      </c>
    </row>
    <row r="181" spans="1:12" x14ac:dyDescent="0.25">
      <c r="A181" t="s">
        <v>13</v>
      </c>
      <c r="B181" t="s">
        <v>83</v>
      </c>
      <c r="C181" t="s">
        <v>84</v>
      </c>
      <c r="D181" t="s">
        <v>85</v>
      </c>
      <c r="E181" s="39" t="s">
        <v>791</v>
      </c>
      <c r="F181" s="49">
        <v>2558</v>
      </c>
      <c r="G181" s="49">
        <v>2572</v>
      </c>
      <c r="H181" s="1">
        <v>2398</v>
      </c>
      <c r="I181" s="1">
        <v>2218</v>
      </c>
      <c r="J181">
        <f t="shared" si="7"/>
        <v>180</v>
      </c>
      <c r="K181" s="40">
        <f t="shared" si="8"/>
        <v>8.11541929666366</v>
      </c>
      <c r="L181" t="b">
        <f t="shared" si="6"/>
        <v>0</v>
      </c>
    </row>
    <row r="182" spans="1:12" x14ac:dyDescent="0.25">
      <c r="A182" t="s">
        <v>13</v>
      </c>
      <c r="B182" t="s">
        <v>454</v>
      </c>
      <c r="C182" t="s">
        <v>455</v>
      </c>
      <c r="D182" t="s">
        <v>456</v>
      </c>
      <c r="E182" s="39" t="s">
        <v>792</v>
      </c>
      <c r="F182" s="49">
        <v>455</v>
      </c>
      <c r="G182" s="49">
        <v>484</v>
      </c>
      <c r="H182" s="1">
        <v>606</v>
      </c>
      <c r="I182" s="1">
        <v>562</v>
      </c>
      <c r="J182">
        <f t="shared" si="7"/>
        <v>44</v>
      </c>
      <c r="K182" s="40">
        <f t="shared" si="8"/>
        <v>7.8291814946619214</v>
      </c>
      <c r="L182" t="b">
        <f t="shared" si="6"/>
        <v>0</v>
      </c>
    </row>
    <row r="183" spans="1:12" x14ac:dyDescent="0.25">
      <c r="A183" t="s">
        <v>13</v>
      </c>
      <c r="B183" t="s">
        <v>219</v>
      </c>
      <c r="C183" t="s">
        <v>220</v>
      </c>
      <c r="D183" t="s">
        <v>212</v>
      </c>
      <c r="E183" s="39" t="s">
        <v>791</v>
      </c>
      <c r="F183" s="49">
        <v>1297</v>
      </c>
      <c r="G183" s="49">
        <v>1280</v>
      </c>
      <c r="H183" s="1">
        <v>1293</v>
      </c>
      <c r="I183" s="1">
        <v>1200</v>
      </c>
      <c r="J183">
        <f t="shared" si="7"/>
        <v>93</v>
      </c>
      <c r="K183" s="40">
        <f t="shared" si="8"/>
        <v>7.75</v>
      </c>
      <c r="L183" t="b">
        <f t="shared" si="6"/>
        <v>0</v>
      </c>
    </row>
    <row r="184" spans="1:12" x14ac:dyDescent="0.25">
      <c r="A184" t="s">
        <v>13</v>
      </c>
      <c r="B184" t="s">
        <v>186</v>
      </c>
      <c r="C184" t="s">
        <v>187</v>
      </c>
      <c r="D184" t="s">
        <v>188</v>
      </c>
      <c r="E184" s="39" t="s">
        <v>791</v>
      </c>
      <c r="F184" s="49">
        <v>1175</v>
      </c>
      <c r="G184" s="49">
        <v>1213</v>
      </c>
      <c r="H184" s="1">
        <v>1102</v>
      </c>
      <c r="I184" s="1">
        <v>1023</v>
      </c>
      <c r="J184">
        <f t="shared" si="7"/>
        <v>79</v>
      </c>
      <c r="K184" s="40">
        <f t="shared" si="8"/>
        <v>7.7223851417399807</v>
      </c>
      <c r="L184" t="b">
        <f t="shared" si="6"/>
        <v>0</v>
      </c>
    </row>
    <row r="185" spans="1:12" x14ac:dyDescent="0.25">
      <c r="A185" t="s">
        <v>13</v>
      </c>
      <c r="B185" t="s">
        <v>86</v>
      </c>
      <c r="C185" t="s">
        <v>84</v>
      </c>
      <c r="D185" t="s">
        <v>87</v>
      </c>
      <c r="E185" s="39" t="s">
        <v>791</v>
      </c>
      <c r="F185" s="49">
        <v>141</v>
      </c>
      <c r="G185" s="49">
        <v>169</v>
      </c>
      <c r="H185" s="1">
        <v>116</v>
      </c>
      <c r="I185" s="1">
        <v>108</v>
      </c>
      <c r="J185">
        <f t="shared" si="7"/>
        <v>8</v>
      </c>
      <c r="K185" s="40">
        <f t="shared" si="8"/>
        <v>7.4074074074074066</v>
      </c>
      <c r="L185" t="b">
        <f t="shared" si="6"/>
        <v>0</v>
      </c>
    </row>
    <row r="186" spans="1:12" x14ac:dyDescent="0.25">
      <c r="A186" t="s">
        <v>13</v>
      </c>
      <c r="B186" t="s">
        <v>536</v>
      </c>
      <c r="C186" t="s">
        <v>537</v>
      </c>
      <c r="D186" t="s">
        <v>119</v>
      </c>
      <c r="E186" s="39" t="s">
        <v>791</v>
      </c>
      <c r="F186" s="49">
        <v>47</v>
      </c>
      <c r="G186" s="49">
        <v>49</v>
      </c>
      <c r="H186" s="1">
        <v>45</v>
      </c>
      <c r="I186" s="1">
        <v>42</v>
      </c>
      <c r="J186">
        <f t="shared" si="7"/>
        <v>3</v>
      </c>
      <c r="K186" s="40">
        <f t="shared" si="8"/>
        <v>7.1428571428571423</v>
      </c>
      <c r="L186" t="b">
        <f t="shared" si="6"/>
        <v>0</v>
      </c>
    </row>
    <row r="187" spans="1:12" x14ac:dyDescent="0.25">
      <c r="A187" t="s">
        <v>13</v>
      </c>
      <c r="B187" t="s">
        <v>273</v>
      </c>
      <c r="C187" t="s">
        <v>274</v>
      </c>
      <c r="D187" t="s">
        <v>270</v>
      </c>
      <c r="E187" s="39" t="s">
        <v>792</v>
      </c>
      <c r="F187" s="49">
        <v>314</v>
      </c>
      <c r="G187" s="49">
        <v>277</v>
      </c>
      <c r="H187" s="1">
        <v>351</v>
      </c>
      <c r="I187" s="1">
        <v>328</v>
      </c>
      <c r="J187">
        <f t="shared" si="7"/>
        <v>23</v>
      </c>
      <c r="K187" s="40">
        <f t="shared" si="8"/>
        <v>7.01219512195122</v>
      </c>
      <c r="L187" t="b">
        <f t="shared" si="6"/>
        <v>0</v>
      </c>
    </row>
    <row r="188" spans="1:12" x14ac:dyDescent="0.25">
      <c r="A188" t="s">
        <v>13</v>
      </c>
      <c r="B188" t="s">
        <v>496</v>
      </c>
      <c r="C188" t="s">
        <v>497</v>
      </c>
      <c r="D188" t="s">
        <v>213</v>
      </c>
      <c r="E188" s="39" t="s">
        <v>791</v>
      </c>
      <c r="F188" s="49">
        <v>490</v>
      </c>
      <c r="G188" s="49">
        <v>543</v>
      </c>
      <c r="H188" s="1">
        <v>606</v>
      </c>
      <c r="I188" s="1">
        <v>568</v>
      </c>
      <c r="J188">
        <f t="shared" si="7"/>
        <v>38</v>
      </c>
      <c r="K188" s="40">
        <f t="shared" si="8"/>
        <v>6.6901408450704221</v>
      </c>
      <c r="L188" t="b">
        <f t="shared" si="6"/>
        <v>0</v>
      </c>
    </row>
    <row r="189" spans="1:12" x14ac:dyDescent="0.25">
      <c r="A189" t="s">
        <v>13</v>
      </c>
      <c r="B189" t="s">
        <v>621</v>
      </c>
      <c r="C189" t="s">
        <v>622</v>
      </c>
      <c r="D189" t="s">
        <v>611</v>
      </c>
      <c r="E189" s="39" t="s">
        <v>792</v>
      </c>
      <c r="F189" s="49">
        <v>328</v>
      </c>
      <c r="G189" s="49">
        <v>310</v>
      </c>
      <c r="H189" s="1">
        <v>454</v>
      </c>
      <c r="I189" s="1">
        <v>426</v>
      </c>
      <c r="J189">
        <f t="shared" si="7"/>
        <v>28</v>
      </c>
      <c r="K189" s="40">
        <f t="shared" si="8"/>
        <v>6.5727699530516439</v>
      </c>
      <c r="L189" t="b">
        <f t="shared" si="6"/>
        <v>0</v>
      </c>
    </row>
    <row r="190" spans="1:12" x14ac:dyDescent="0.25">
      <c r="A190" t="s">
        <v>13</v>
      </c>
      <c r="B190" t="s">
        <v>523</v>
      </c>
      <c r="C190" t="s">
        <v>524</v>
      </c>
      <c r="D190" t="s">
        <v>525</v>
      </c>
      <c r="E190" s="39" t="s">
        <v>791</v>
      </c>
      <c r="F190" s="49">
        <v>1052</v>
      </c>
      <c r="G190" s="49">
        <v>1026</v>
      </c>
      <c r="H190" s="1">
        <v>901</v>
      </c>
      <c r="I190" s="1">
        <v>846</v>
      </c>
      <c r="J190">
        <f t="shared" si="7"/>
        <v>55</v>
      </c>
      <c r="K190" s="40">
        <f t="shared" si="8"/>
        <v>6.5011820330969261</v>
      </c>
      <c r="L190" t="b">
        <f t="shared" si="6"/>
        <v>0</v>
      </c>
    </row>
    <row r="191" spans="1:12" x14ac:dyDescent="0.25">
      <c r="A191" t="s">
        <v>13</v>
      </c>
      <c r="B191" t="s">
        <v>446</v>
      </c>
      <c r="C191" t="s">
        <v>443</v>
      </c>
      <c r="D191" t="s">
        <v>447</v>
      </c>
      <c r="E191" s="39" t="s">
        <v>792</v>
      </c>
      <c r="F191" s="49">
        <v>142</v>
      </c>
      <c r="G191" s="49">
        <v>99</v>
      </c>
      <c r="H191" s="1">
        <v>141</v>
      </c>
      <c r="I191" s="1">
        <v>133</v>
      </c>
      <c r="J191">
        <f t="shared" si="7"/>
        <v>8</v>
      </c>
      <c r="K191" s="40">
        <f t="shared" si="8"/>
        <v>6.0150375939849621</v>
      </c>
      <c r="L191" t="b">
        <f t="shared" si="6"/>
        <v>0</v>
      </c>
    </row>
    <row r="192" spans="1:12" x14ac:dyDescent="0.25">
      <c r="A192" t="s">
        <v>13</v>
      </c>
      <c r="B192" t="s">
        <v>472</v>
      </c>
      <c r="C192" t="s">
        <v>473</v>
      </c>
      <c r="D192" t="s">
        <v>22</v>
      </c>
      <c r="E192" s="39" t="s">
        <v>792</v>
      </c>
      <c r="F192" s="49">
        <v>1061</v>
      </c>
      <c r="G192" s="49">
        <v>880</v>
      </c>
      <c r="H192" s="1">
        <v>1303</v>
      </c>
      <c r="I192" s="1">
        <v>1232</v>
      </c>
      <c r="J192">
        <f t="shared" si="7"/>
        <v>71</v>
      </c>
      <c r="K192" s="40">
        <f t="shared" si="8"/>
        <v>5.7629870129870131</v>
      </c>
      <c r="L192" t="b">
        <f t="shared" si="6"/>
        <v>0</v>
      </c>
    </row>
    <row r="193" spans="1:12" x14ac:dyDescent="0.25">
      <c r="A193" t="s">
        <v>13</v>
      </c>
      <c r="B193" t="s">
        <v>334</v>
      </c>
      <c r="C193" t="s">
        <v>335</v>
      </c>
      <c r="D193" t="s">
        <v>330</v>
      </c>
      <c r="E193" s="39" t="s">
        <v>791</v>
      </c>
      <c r="F193" s="49">
        <v>1016</v>
      </c>
      <c r="G193" s="49">
        <v>1121</v>
      </c>
      <c r="H193" s="1">
        <v>943</v>
      </c>
      <c r="I193" s="1">
        <v>892</v>
      </c>
      <c r="J193">
        <f t="shared" si="7"/>
        <v>51</v>
      </c>
      <c r="K193" s="40">
        <f t="shared" si="8"/>
        <v>5.7174887892376685</v>
      </c>
      <c r="L193" t="b">
        <f t="shared" si="6"/>
        <v>0</v>
      </c>
    </row>
    <row r="194" spans="1:12" x14ac:dyDescent="0.25">
      <c r="A194" t="s">
        <v>13</v>
      </c>
      <c r="B194" t="s">
        <v>67</v>
      </c>
      <c r="C194" t="s">
        <v>64</v>
      </c>
      <c r="D194" t="s">
        <v>66</v>
      </c>
      <c r="E194" s="39" t="s">
        <v>792</v>
      </c>
      <c r="F194" s="49">
        <v>957</v>
      </c>
      <c r="G194" s="49">
        <v>905</v>
      </c>
      <c r="H194" s="1">
        <v>1185</v>
      </c>
      <c r="I194" s="1">
        <v>1125</v>
      </c>
      <c r="J194">
        <f t="shared" si="7"/>
        <v>60</v>
      </c>
      <c r="K194" s="40">
        <f t="shared" si="8"/>
        <v>5.3333333333333339</v>
      </c>
      <c r="L194" t="b">
        <f t="shared" ref="L194:L257" si="9">+IF(K194&lt;0,1)</f>
        <v>0</v>
      </c>
    </row>
    <row r="195" spans="1:12" x14ac:dyDescent="0.25">
      <c r="A195" t="s">
        <v>13</v>
      </c>
      <c r="B195" t="s">
        <v>672</v>
      </c>
      <c r="C195" t="s">
        <v>671</v>
      </c>
      <c r="D195" t="s">
        <v>663</v>
      </c>
      <c r="E195" s="39" t="s">
        <v>792</v>
      </c>
      <c r="F195" s="49">
        <v>73</v>
      </c>
      <c r="G195" s="49">
        <v>152</v>
      </c>
      <c r="H195" s="1">
        <v>160</v>
      </c>
      <c r="I195" s="1">
        <v>152</v>
      </c>
      <c r="J195">
        <f t="shared" ref="J195:J258" si="10">+H195-I195</f>
        <v>8</v>
      </c>
      <c r="K195" s="40">
        <f t="shared" ref="K195:K258" si="11">+J195/I195*100</f>
        <v>5.2631578947368416</v>
      </c>
      <c r="L195" t="b">
        <f t="shared" si="9"/>
        <v>0</v>
      </c>
    </row>
    <row r="196" spans="1:12" x14ac:dyDescent="0.25">
      <c r="A196" t="s">
        <v>13</v>
      </c>
      <c r="B196" t="s">
        <v>414</v>
      </c>
      <c r="C196" t="s">
        <v>10</v>
      </c>
      <c r="D196" t="s">
        <v>412</v>
      </c>
      <c r="E196" s="39" t="s">
        <v>792</v>
      </c>
      <c r="F196" s="49">
        <v>59</v>
      </c>
      <c r="G196" s="49">
        <v>41</v>
      </c>
      <c r="H196" s="1">
        <v>61</v>
      </c>
      <c r="I196" s="1">
        <v>58</v>
      </c>
      <c r="J196">
        <f t="shared" si="10"/>
        <v>3</v>
      </c>
      <c r="K196" s="40">
        <f t="shared" si="11"/>
        <v>5.1724137931034484</v>
      </c>
      <c r="L196" t="b">
        <f t="shared" si="9"/>
        <v>0</v>
      </c>
    </row>
    <row r="197" spans="1:12" x14ac:dyDescent="0.25">
      <c r="A197" t="s">
        <v>13</v>
      </c>
      <c r="B197" t="s">
        <v>159</v>
      </c>
      <c r="C197" t="s">
        <v>160</v>
      </c>
      <c r="D197" t="s">
        <v>161</v>
      </c>
      <c r="E197" s="39" t="s">
        <v>791</v>
      </c>
      <c r="F197" s="49">
        <v>46</v>
      </c>
      <c r="G197" s="49">
        <v>48</v>
      </c>
      <c r="H197" s="1">
        <v>43</v>
      </c>
      <c r="I197" s="1">
        <v>41</v>
      </c>
      <c r="J197">
        <f t="shared" si="10"/>
        <v>2</v>
      </c>
      <c r="K197" s="40">
        <f t="shared" si="11"/>
        <v>4.8780487804878048</v>
      </c>
      <c r="L197" t="b">
        <f t="shared" si="9"/>
        <v>0</v>
      </c>
    </row>
    <row r="198" spans="1:12" x14ac:dyDescent="0.25">
      <c r="A198" t="s">
        <v>13</v>
      </c>
      <c r="B198" t="s">
        <v>74</v>
      </c>
      <c r="C198" t="s">
        <v>75</v>
      </c>
      <c r="D198" t="s">
        <v>76</v>
      </c>
      <c r="E198" s="39" t="s">
        <v>791</v>
      </c>
      <c r="F198" s="49">
        <v>449</v>
      </c>
      <c r="G198" s="49">
        <v>446</v>
      </c>
      <c r="H198" s="1">
        <v>483</v>
      </c>
      <c r="I198" s="1">
        <v>461</v>
      </c>
      <c r="J198">
        <f t="shared" si="10"/>
        <v>22</v>
      </c>
      <c r="K198" s="40">
        <f t="shared" si="11"/>
        <v>4.7722342733188716</v>
      </c>
      <c r="L198" t="b">
        <f t="shared" si="9"/>
        <v>0</v>
      </c>
    </row>
    <row r="199" spans="1:12" x14ac:dyDescent="0.25">
      <c r="A199" t="s">
        <v>13</v>
      </c>
      <c r="B199" t="s">
        <v>139</v>
      </c>
      <c r="C199" t="s">
        <v>140</v>
      </c>
      <c r="D199" t="s">
        <v>138</v>
      </c>
      <c r="E199" s="39" t="s">
        <v>792</v>
      </c>
      <c r="F199" s="49">
        <v>353</v>
      </c>
      <c r="G199" s="49">
        <v>379</v>
      </c>
      <c r="H199" s="1">
        <v>443</v>
      </c>
      <c r="I199" s="1">
        <v>423</v>
      </c>
      <c r="J199">
        <f t="shared" si="10"/>
        <v>20</v>
      </c>
      <c r="K199" s="40">
        <f t="shared" si="11"/>
        <v>4.7281323877068555</v>
      </c>
      <c r="L199" t="b">
        <f t="shared" si="9"/>
        <v>0</v>
      </c>
    </row>
    <row r="200" spans="1:12" x14ac:dyDescent="0.25">
      <c r="A200" t="s">
        <v>13</v>
      </c>
      <c r="B200" t="s">
        <v>719</v>
      </c>
      <c r="C200" t="s">
        <v>504</v>
      </c>
      <c r="D200" t="s">
        <v>502</v>
      </c>
      <c r="E200" s="39" t="s">
        <v>792</v>
      </c>
      <c r="F200" s="49">
        <v>108</v>
      </c>
      <c r="G200" s="49">
        <v>119</v>
      </c>
      <c r="H200" s="1">
        <v>159</v>
      </c>
      <c r="I200" s="1">
        <v>152</v>
      </c>
      <c r="J200">
        <f t="shared" si="10"/>
        <v>7</v>
      </c>
      <c r="K200" s="40">
        <f t="shared" si="11"/>
        <v>4.6052631578947363</v>
      </c>
      <c r="L200" t="b">
        <f t="shared" si="9"/>
        <v>0</v>
      </c>
    </row>
    <row r="201" spans="1:12" x14ac:dyDescent="0.25">
      <c r="A201" t="s">
        <v>13</v>
      </c>
      <c r="B201" t="s">
        <v>338</v>
      </c>
      <c r="C201" t="s">
        <v>339</v>
      </c>
      <c r="D201" t="s">
        <v>340</v>
      </c>
      <c r="E201" s="39" t="s">
        <v>792</v>
      </c>
      <c r="F201" s="49">
        <v>170</v>
      </c>
      <c r="G201" s="49">
        <v>172</v>
      </c>
      <c r="H201" s="1">
        <v>244</v>
      </c>
      <c r="I201" s="1">
        <v>234</v>
      </c>
      <c r="J201">
        <f t="shared" si="10"/>
        <v>10</v>
      </c>
      <c r="K201" s="40">
        <f t="shared" si="11"/>
        <v>4.2735042735042734</v>
      </c>
      <c r="L201" t="b">
        <f t="shared" si="9"/>
        <v>0</v>
      </c>
    </row>
    <row r="202" spans="1:12" x14ac:dyDescent="0.25">
      <c r="A202" t="s">
        <v>13</v>
      </c>
      <c r="B202" t="s">
        <v>625</v>
      </c>
      <c r="C202" t="s">
        <v>158</v>
      </c>
      <c r="D202" t="s">
        <v>626</v>
      </c>
      <c r="E202" s="39" t="s">
        <v>792</v>
      </c>
      <c r="F202" s="49">
        <v>20</v>
      </c>
      <c r="G202" s="49">
        <v>12</v>
      </c>
      <c r="H202" s="1">
        <v>25</v>
      </c>
      <c r="I202" s="1">
        <v>24</v>
      </c>
      <c r="J202">
        <f t="shared" si="10"/>
        <v>1</v>
      </c>
      <c r="K202" s="40">
        <f t="shared" si="11"/>
        <v>4.1666666666666661</v>
      </c>
      <c r="L202" t="b">
        <f t="shared" si="9"/>
        <v>0</v>
      </c>
    </row>
    <row r="203" spans="1:12" x14ac:dyDescent="0.25">
      <c r="A203" t="s">
        <v>13</v>
      </c>
      <c r="B203" t="s">
        <v>117</v>
      </c>
      <c r="C203" t="s">
        <v>118</v>
      </c>
      <c r="D203" t="s">
        <v>119</v>
      </c>
      <c r="E203" s="39" t="s">
        <v>791</v>
      </c>
      <c r="F203" s="49">
        <v>81</v>
      </c>
      <c r="G203" s="49">
        <v>84</v>
      </c>
      <c r="H203" s="1">
        <v>76</v>
      </c>
      <c r="I203" s="1">
        <v>73</v>
      </c>
      <c r="J203">
        <f t="shared" si="10"/>
        <v>3</v>
      </c>
      <c r="K203" s="40">
        <f t="shared" si="11"/>
        <v>4.10958904109589</v>
      </c>
      <c r="L203" t="b">
        <f t="shared" si="9"/>
        <v>0</v>
      </c>
    </row>
    <row r="204" spans="1:12" x14ac:dyDescent="0.25">
      <c r="A204" t="s">
        <v>13</v>
      </c>
      <c r="B204" t="s">
        <v>487</v>
      </c>
      <c r="C204" t="s">
        <v>488</v>
      </c>
      <c r="D204" t="s">
        <v>97</v>
      </c>
      <c r="E204" s="39" t="s">
        <v>789</v>
      </c>
      <c r="F204" s="49">
        <v>481</v>
      </c>
      <c r="G204" s="49">
        <v>445</v>
      </c>
      <c r="H204" s="1">
        <v>418</v>
      </c>
      <c r="I204" s="1">
        <v>402</v>
      </c>
      <c r="J204">
        <f t="shared" si="10"/>
        <v>16</v>
      </c>
      <c r="K204" s="40">
        <f t="shared" si="11"/>
        <v>3.9800995024875623</v>
      </c>
      <c r="L204" t="b">
        <f t="shared" si="9"/>
        <v>0</v>
      </c>
    </row>
    <row r="205" spans="1:12" x14ac:dyDescent="0.25">
      <c r="A205" t="s">
        <v>13</v>
      </c>
      <c r="B205" t="s">
        <v>336</v>
      </c>
      <c r="C205" t="s">
        <v>337</v>
      </c>
      <c r="D205" t="s">
        <v>333</v>
      </c>
      <c r="E205" s="39" t="s">
        <v>792</v>
      </c>
      <c r="F205" s="49">
        <v>183</v>
      </c>
      <c r="G205" s="49">
        <v>224</v>
      </c>
      <c r="H205" s="1">
        <v>201</v>
      </c>
      <c r="I205" s="1">
        <v>194</v>
      </c>
      <c r="J205">
        <f t="shared" si="10"/>
        <v>7</v>
      </c>
      <c r="K205" s="40">
        <f t="shared" si="11"/>
        <v>3.608247422680412</v>
      </c>
      <c r="L205" t="b">
        <f t="shared" si="9"/>
        <v>0</v>
      </c>
    </row>
    <row r="206" spans="1:12" x14ac:dyDescent="0.25">
      <c r="A206" t="s">
        <v>13</v>
      </c>
      <c r="B206" t="s">
        <v>410</v>
      </c>
      <c r="C206" t="s">
        <v>411</v>
      </c>
      <c r="D206" t="s">
        <v>405</v>
      </c>
      <c r="E206" s="39" t="s">
        <v>792</v>
      </c>
      <c r="F206" s="49">
        <v>542</v>
      </c>
      <c r="G206" s="49">
        <v>716</v>
      </c>
      <c r="H206" s="1">
        <v>724</v>
      </c>
      <c r="I206" s="1">
        <v>700</v>
      </c>
      <c r="J206">
        <f t="shared" si="10"/>
        <v>24</v>
      </c>
      <c r="K206" s="40">
        <f t="shared" si="11"/>
        <v>3.4285714285714288</v>
      </c>
      <c r="L206" t="b">
        <f t="shared" si="9"/>
        <v>0</v>
      </c>
    </row>
    <row r="207" spans="1:12" x14ac:dyDescent="0.25">
      <c r="A207" t="s">
        <v>13</v>
      </c>
      <c r="B207" t="s">
        <v>366</v>
      </c>
      <c r="C207" t="s">
        <v>367</v>
      </c>
      <c r="D207" t="s">
        <v>365</v>
      </c>
      <c r="E207" s="39" t="s">
        <v>792</v>
      </c>
      <c r="F207" s="49">
        <v>322</v>
      </c>
      <c r="G207" s="49">
        <v>335</v>
      </c>
      <c r="H207" s="1">
        <v>460</v>
      </c>
      <c r="I207" s="1">
        <v>445</v>
      </c>
      <c r="J207">
        <f t="shared" si="10"/>
        <v>15</v>
      </c>
      <c r="K207" s="40">
        <f t="shared" si="11"/>
        <v>3.3707865168539324</v>
      </c>
      <c r="L207" t="b">
        <f t="shared" si="9"/>
        <v>0</v>
      </c>
    </row>
    <row r="208" spans="1:12" x14ac:dyDescent="0.25">
      <c r="A208" t="s">
        <v>13</v>
      </c>
      <c r="B208" t="s">
        <v>65</v>
      </c>
      <c r="C208" t="s">
        <v>64</v>
      </c>
      <c r="D208" t="s">
        <v>66</v>
      </c>
      <c r="E208" s="39" t="s">
        <v>792</v>
      </c>
      <c r="F208" s="49">
        <v>784</v>
      </c>
      <c r="G208" s="49">
        <v>800</v>
      </c>
      <c r="H208" s="1">
        <v>894</v>
      </c>
      <c r="I208" s="1">
        <v>866</v>
      </c>
      <c r="J208">
        <f t="shared" si="10"/>
        <v>28</v>
      </c>
      <c r="K208" s="40">
        <f t="shared" si="11"/>
        <v>3.2332563510392611</v>
      </c>
      <c r="L208" t="b">
        <f t="shared" si="9"/>
        <v>0</v>
      </c>
    </row>
    <row r="209" spans="1:12" x14ac:dyDescent="0.25">
      <c r="A209" t="s">
        <v>13</v>
      </c>
      <c r="B209" t="s">
        <v>290</v>
      </c>
      <c r="C209" t="s">
        <v>274</v>
      </c>
      <c r="D209" t="s">
        <v>279</v>
      </c>
      <c r="E209" s="39" t="s">
        <v>792</v>
      </c>
      <c r="F209" s="49">
        <v>604</v>
      </c>
      <c r="G209" s="49">
        <v>506</v>
      </c>
      <c r="H209" s="1">
        <v>671</v>
      </c>
      <c r="I209" s="1">
        <v>650</v>
      </c>
      <c r="J209">
        <f t="shared" si="10"/>
        <v>21</v>
      </c>
      <c r="K209" s="40">
        <f t="shared" si="11"/>
        <v>3.2307692307692308</v>
      </c>
      <c r="L209" t="b">
        <f t="shared" si="9"/>
        <v>0</v>
      </c>
    </row>
    <row r="210" spans="1:12" x14ac:dyDescent="0.25">
      <c r="A210" t="s">
        <v>13</v>
      </c>
      <c r="B210" t="s">
        <v>425</v>
      </c>
      <c r="C210" t="s">
        <v>426</v>
      </c>
      <c r="D210" t="s">
        <v>427</v>
      </c>
      <c r="E210" s="39" t="s">
        <v>792</v>
      </c>
      <c r="F210" s="49">
        <v>538</v>
      </c>
      <c r="G210" s="49">
        <v>586</v>
      </c>
      <c r="H210" s="1">
        <v>716</v>
      </c>
      <c r="I210" s="1">
        <v>694</v>
      </c>
      <c r="J210">
        <f t="shared" si="10"/>
        <v>22</v>
      </c>
      <c r="K210" s="40">
        <f t="shared" si="11"/>
        <v>3.1700288184438041</v>
      </c>
      <c r="L210" t="b">
        <f t="shared" si="9"/>
        <v>0</v>
      </c>
    </row>
    <row r="211" spans="1:12" x14ac:dyDescent="0.25">
      <c r="A211" t="s">
        <v>13</v>
      </c>
      <c r="B211" t="s">
        <v>128</v>
      </c>
      <c r="C211" t="s">
        <v>129</v>
      </c>
      <c r="D211" t="s">
        <v>120</v>
      </c>
      <c r="E211" s="39" t="s">
        <v>792</v>
      </c>
      <c r="F211" s="49">
        <v>216</v>
      </c>
      <c r="G211" s="49">
        <v>253</v>
      </c>
      <c r="H211" s="1">
        <v>270</v>
      </c>
      <c r="I211" s="1">
        <v>262</v>
      </c>
      <c r="J211">
        <f t="shared" si="10"/>
        <v>8</v>
      </c>
      <c r="K211" s="40">
        <f t="shared" si="11"/>
        <v>3.0534351145038165</v>
      </c>
      <c r="L211" t="b">
        <f t="shared" si="9"/>
        <v>0</v>
      </c>
    </row>
    <row r="212" spans="1:12" x14ac:dyDescent="0.25">
      <c r="A212" t="s">
        <v>13</v>
      </c>
      <c r="B212" t="s">
        <v>598</v>
      </c>
      <c r="C212" t="s">
        <v>599</v>
      </c>
      <c r="D212" t="s">
        <v>597</v>
      </c>
      <c r="E212" s="39" t="s">
        <v>792</v>
      </c>
      <c r="F212" s="49">
        <v>17</v>
      </c>
      <c r="G212" s="49">
        <v>37</v>
      </c>
      <c r="H212" s="1">
        <v>34</v>
      </c>
      <c r="I212" s="1">
        <v>33</v>
      </c>
      <c r="J212">
        <f t="shared" si="10"/>
        <v>1</v>
      </c>
      <c r="K212" s="40">
        <f t="shared" si="11"/>
        <v>3.0303030303030303</v>
      </c>
      <c r="L212" t="b">
        <f t="shared" si="9"/>
        <v>0</v>
      </c>
    </row>
    <row r="213" spans="1:12" x14ac:dyDescent="0.25">
      <c r="A213" t="s">
        <v>13</v>
      </c>
      <c r="B213" t="s">
        <v>735</v>
      </c>
      <c r="C213" t="s">
        <v>736</v>
      </c>
      <c r="D213" t="s">
        <v>212</v>
      </c>
      <c r="E213" s="39" t="s">
        <v>792</v>
      </c>
      <c r="F213" s="49">
        <v>426</v>
      </c>
      <c r="G213" s="49">
        <v>433</v>
      </c>
      <c r="H213" s="1">
        <v>559</v>
      </c>
      <c r="I213" s="1">
        <v>543</v>
      </c>
      <c r="J213">
        <f t="shared" si="10"/>
        <v>16</v>
      </c>
      <c r="K213" s="40">
        <f t="shared" si="11"/>
        <v>2.9465930018416207</v>
      </c>
      <c r="L213" t="b">
        <f t="shared" si="9"/>
        <v>0</v>
      </c>
    </row>
    <row r="214" spans="1:12" x14ac:dyDescent="0.25">
      <c r="A214" t="s">
        <v>13</v>
      </c>
      <c r="B214" t="s">
        <v>460</v>
      </c>
      <c r="C214" t="s">
        <v>461</v>
      </c>
      <c r="D214" t="s">
        <v>119</v>
      </c>
      <c r="E214" s="39" t="s">
        <v>791</v>
      </c>
      <c r="F214" s="49">
        <v>42</v>
      </c>
      <c r="G214" s="49">
        <v>36</v>
      </c>
      <c r="H214" s="1">
        <v>39</v>
      </c>
      <c r="I214" s="1">
        <v>38</v>
      </c>
      <c r="J214">
        <f t="shared" si="10"/>
        <v>1</v>
      </c>
      <c r="K214" s="40">
        <f t="shared" si="11"/>
        <v>2.6315789473684208</v>
      </c>
      <c r="L214" t="b">
        <f t="shared" si="9"/>
        <v>0</v>
      </c>
    </row>
    <row r="215" spans="1:12" x14ac:dyDescent="0.25">
      <c r="A215" t="s">
        <v>13</v>
      </c>
      <c r="B215" t="s">
        <v>612</v>
      </c>
      <c r="C215" t="s">
        <v>613</v>
      </c>
      <c r="D215" t="s">
        <v>607</v>
      </c>
      <c r="E215" s="39" t="s">
        <v>791</v>
      </c>
      <c r="F215" s="49">
        <v>1191</v>
      </c>
      <c r="G215" s="49">
        <v>1302</v>
      </c>
      <c r="H215" s="1">
        <v>1182</v>
      </c>
      <c r="I215" s="1">
        <v>1156</v>
      </c>
      <c r="J215">
        <f t="shared" si="10"/>
        <v>26</v>
      </c>
      <c r="K215" s="40">
        <f t="shared" si="11"/>
        <v>2.2491349480968861</v>
      </c>
      <c r="L215" t="b">
        <f t="shared" si="9"/>
        <v>0</v>
      </c>
    </row>
    <row r="216" spans="1:12" x14ac:dyDescent="0.25">
      <c r="A216" t="s">
        <v>13</v>
      </c>
      <c r="B216" t="s">
        <v>745</v>
      </c>
      <c r="C216" t="s">
        <v>746</v>
      </c>
      <c r="D216" t="s">
        <v>45</v>
      </c>
      <c r="E216" s="39" t="s">
        <v>791</v>
      </c>
      <c r="F216" s="49">
        <v>552</v>
      </c>
      <c r="G216" s="49">
        <v>554</v>
      </c>
      <c r="H216" s="1">
        <v>558</v>
      </c>
      <c r="I216" s="1">
        <v>546</v>
      </c>
      <c r="J216">
        <f t="shared" si="10"/>
        <v>12</v>
      </c>
      <c r="K216" s="40">
        <f t="shared" si="11"/>
        <v>2.197802197802198</v>
      </c>
      <c r="L216" t="b">
        <f t="shared" si="9"/>
        <v>0</v>
      </c>
    </row>
    <row r="217" spans="1:12" x14ac:dyDescent="0.25">
      <c r="A217" t="s">
        <v>13</v>
      </c>
      <c r="B217" t="s">
        <v>737</v>
      </c>
      <c r="C217" t="s">
        <v>243</v>
      </c>
      <c r="D217" t="s">
        <v>45</v>
      </c>
      <c r="E217" s="39" t="s">
        <v>791</v>
      </c>
      <c r="F217" s="49">
        <v>5400</v>
      </c>
      <c r="G217" s="49">
        <v>5320</v>
      </c>
      <c r="H217" s="1">
        <v>4694</v>
      </c>
      <c r="I217" s="1">
        <v>4600</v>
      </c>
      <c r="J217">
        <f t="shared" si="10"/>
        <v>94</v>
      </c>
      <c r="K217" s="40">
        <f t="shared" si="11"/>
        <v>2.043478260869565</v>
      </c>
      <c r="L217" t="b">
        <f t="shared" si="9"/>
        <v>0</v>
      </c>
    </row>
    <row r="218" spans="1:12" x14ac:dyDescent="0.25">
      <c r="A218" t="s">
        <v>13</v>
      </c>
      <c r="B218" t="s">
        <v>725</v>
      </c>
      <c r="C218" t="s">
        <v>726</v>
      </c>
      <c r="D218" t="s">
        <v>453</v>
      </c>
      <c r="E218" s="39" t="s">
        <v>792</v>
      </c>
      <c r="F218" s="49">
        <v>602</v>
      </c>
      <c r="G218" s="49">
        <v>657</v>
      </c>
      <c r="H218" s="1">
        <v>764</v>
      </c>
      <c r="I218" s="1">
        <v>753</v>
      </c>
      <c r="J218">
        <f t="shared" si="10"/>
        <v>11</v>
      </c>
      <c r="K218" s="40">
        <f t="shared" si="11"/>
        <v>1.4608233731739706</v>
      </c>
      <c r="L218" t="b">
        <f t="shared" si="9"/>
        <v>0</v>
      </c>
    </row>
    <row r="219" spans="1:12" x14ac:dyDescent="0.25">
      <c r="A219" t="s">
        <v>13</v>
      </c>
      <c r="B219" t="s">
        <v>145</v>
      </c>
      <c r="C219" t="s">
        <v>146</v>
      </c>
      <c r="D219" t="s">
        <v>147</v>
      </c>
      <c r="E219" s="39" t="s">
        <v>791</v>
      </c>
      <c r="F219" s="49">
        <v>77</v>
      </c>
      <c r="G219" s="49">
        <v>80</v>
      </c>
      <c r="H219" s="1">
        <v>71</v>
      </c>
      <c r="I219" s="1">
        <v>70</v>
      </c>
      <c r="J219">
        <f t="shared" si="10"/>
        <v>1</v>
      </c>
      <c r="K219" s="40">
        <f t="shared" si="11"/>
        <v>1.4285714285714286</v>
      </c>
      <c r="L219" t="b">
        <f t="shared" si="9"/>
        <v>0</v>
      </c>
    </row>
    <row r="220" spans="1:12" x14ac:dyDescent="0.25">
      <c r="A220" t="s">
        <v>13</v>
      </c>
      <c r="B220" t="s">
        <v>307</v>
      </c>
      <c r="C220" t="s">
        <v>308</v>
      </c>
      <c r="D220" t="s">
        <v>298</v>
      </c>
      <c r="E220" s="39" t="s">
        <v>792</v>
      </c>
      <c r="F220" s="49">
        <v>895</v>
      </c>
      <c r="G220" s="49">
        <v>1080</v>
      </c>
      <c r="H220" s="1">
        <v>1294</v>
      </c>
      <c r="I220" s="1">
        <v>1277</v>
      </c>
      <c r="J220">
        <f t="shared" si="10"/>
        <v>17</v>
      </c>
      <c r="K220" s="40">
        <f t="shared" si="11"/>
        <v>1.3312451057165231</v>
      </c>
      <c r="L220" t="b">
        <f t="shared" si="9"/>
        <v>0</v>
      </c>
    </row>
    <row r="221" spans="1:12" x14ac:dyDescent="0.25">
      <c r="A221" t="s">
        <v>13</v>
      </c>
      <c r="B221" t="s">
        <v>38</v>
      </c>
      <c r="C221" t="s">
        <v>36</v>
      </c>
      <c r="D221" t="s">
        <v>39</v>
      </c>
      <c r="E221" s="39" t="s">
        <v>792</v>
      </c>
      <c r="F221" s="49">
        <v>144</v>
      </c>
      <c r="G221" s="49">
        <v>153</v>
      </c>
      <c r="H221" s="1">
        <v>140</v>
      </c>
      <c r="I221" s="1">
        <v>139</v>
      </c>
      <c r="J221">
        <f t="shared" si="10"/>
        <v>1</v>
      </c>
      <c r="K221" s="40">
        <f t="shared" si="11"/>
        <v>0.71942446043165476</v>
      </c>
      <c r="L221" t="b">
        <f t="shared" si="9"/>
        <v>0</v>
      </c>
    </row>
    <row r="222" spans="1:12" x14ac:dyDescent="0.25">
      <c r="A222" t="s">
        <v>13</v>
      </c>
      <c r="B222" t="s">
        <v>434</v>
      </c>
      <c r="C222" t="s">
        <v>435</v>
      </c>
      <c r="D222" t="s">
        <v>436</v>
      </c>
      <c r="E222" s="39" t="s">
        <v>792</v>
      </c>
      <c r="F222" s="49">
        <v>92</v>
      </c>
      <c r="G222" s="49">
        <v>104</v>
      </c>
      <c r="H222" s="1">
        <v>140</v>
      </c>
      <c r="I222" s="1">
        <v>139</v>
      </c>
      <c r="J222">
        <f t="shared" si="10"/>
        <v>1</v>
      </c>
      <c r="K222" s="40">
        <f t="shared" si="11"/>
        <v>0.71942446043165476</v>
      </c>
      <c r="L222" t="b">
        <f t="shared" si="9"/>
        <v>0</v>
      </c>
    </row>
    <row r="223" spans="1:12" x14ac:dyDescent="0.25">
      <c r="A223" t="s">
        <v>13</v>
      </c>
      <c r="B223" t="s">
        <v>749</v>
      </c>
      <c r="C223" t="s">
        <v>750</v>
      </c>
      <c r="D223" t="s">
        <v>57</v>
      </c>
      <c r="E223" s="39" t="s">
        <v>791</v>
      </c>
      <c r="F223" s="49">
        <v>1117</v>
      </c>
      <c r="G223" s="49">
        <v>1120</v>
      </c>
      <c r="H223" s="1">
        <v>1145</v>
      </c>
      <c r="I223" s="1">
        <v>1139</v>
      </c>
      <c r="J223">
        <f t="shared" si="10"/>
        <v>6</v>
      </c>
      <c r="K223" s="40">
        <f t="shared" si="11"/>
        <v>0.52677787532923614</v>
      </c>
      <c r="L223" t="b">
        <f t="shared" si="9"/>
        <v>0</v>
      </c>
    </row>
    <row r="224" spans="1:12" x14ac:dyDescent="0.25">
      <c r="A224" t="s">
        <v>13</v>
      </c>
      <c r="B224" t="s">
        <v>135</v>
      </c>
      <c r="C224" t="s">
        <v>136</v>
      </c>
      <c r="D224" t="s">
        <v>137</v>
      </c>
      <c r="E224" s="39" t="s">
        <v>791</v>
      </c>
      <c r="F224" s="49">
        <v>675</v>
      </c>
      <c r="G224" s="49">
        <v>722</v>
      </c>
      <c r="H224" s="1">
        <v>633</v>
      </c>
      <c r="I224" s="1">
        <v>630</v>
      </c>
      <c r="J224">
        <f t="shared" si="10"/>
        <v>3</v>
      </c>
      <c r="K224" s="40">
        <f t="shared" si="11"/>
        <v>0.47619047619047622</v>
      </c>
      <c r="L224" t="b">
        <f t="shared" si="9"/>
        <v>0</v>
      </c>
    </row>
    <row r="225" spans="1:12" x14ac:dyDescent="0.25">
      <c r="A225" t="s">
        <v>13</v>
      </c>
      <c r="B225" t="s">
        <v>571</v>
      </c>
      <c r="C225" t="s">
        <v>61</v>
      </c>
      <c r="D225" t="s">
        <v>62</v>
      </c>
      <c r="E225" s="39" t="s">
        <v>789</v>
      </c>
      <c r="F225" s="49">
        <v>7610</v>
      </c>
      <c r="G225" s="49">
        <v>8685</v>
      </c>
      <c r="H225" s="1">
        <v>5847</v>
      </c>
      <c r="I225" s="1">
        <v>5845</v>
      </c>
      <c r="J225">
        <f t="shared" si="10"/>
        <v>2</v>
      </c>
      <c r="K225" s="40">
        <f t="shared" si="11"/>
        <v>3.4217279726261762E-2</v>
      </c>
      <c r="L225" t="b">
        <f t="shared" si="9"/>
        <v>0</v>
      </c>
    </row>
    <row r="226" spans="1:12" x14ac:dyDescent="0.25">
      <c r="A226" t="s">
        <v>13</v>
      </c>
      <c r="B226" t="s">
        <v>462</v>
      </c>
      <c r="C226" t="s">
        <v>463</v>
      </c>
      <c r="D226" t="s">
        <v>464</v>
      </c>
      <c r="E226" s="39" t="s">
        <v>791</v>
      </c>
      <c r="F226" s="49">
        <v>13</v>
      </c>
      <c r="G226" s="49">
        <v>12</v>
      </c>
      <c r="H226" s="1">
        <v>11</v>
      </c>
      <c r="I226" s="1">
        <v>11</v>
      </c>
      <c r="J226">
        <f t="shared" si="10"/>
        <v>0</v>
      </c>
      <c r="K226" s="40">
        <f t="shared" si="11"/>
        <v>0</v>
      </c>
      <c r="L226" t="b">
        <f t="shared" si="9"/>
        <v>0</v>
      </c>
    </row>
    <row r="227" spans="1:12" x14ac:dyDescent="0.25">
      <c r="A227" t="s">
        <v>13</v>
      </c>
      <c r="B227" t="s">
        <v>55</v>
      </c>
      <c r="C227" t="s">
        <v>56</v>
      </c>
      <c r="D227" t="s">
        <v>54</v>
      </c>
      <c r="E227" s="39" t="s">
        <v>791</v>
      </c>
      <c r="F227" s="49">
        <v>13</v>
      </c>
      <c r="G227" s="49">
        <v>12</v>
      </c>
      <c r="H227" s="1">
        <v>12</v>
      </c>
      <c r="I227" s="1">
        <v>12</v>
      </c>
      <c r="J227">
        <f t="shared" si="10"/>
        <v>0</v>
      </c>
      <c r="K227" s="40">
        <f t="shared" si="11"/>
        <v>0</v>
      </c>
      <c r="L227" t="b">
        <f t="shared" si="9"/>
        <v>0</v>
      </c>
    </row>
    <row r="228" spans="1:12" x14ac:dyDescent="0.25">
      <c r="A228" t="s">
        <v>13</v>
      </c>
      <c r="B228" t="s">
        <v>563</v>
      </c>
      <c r="C228" t="s">
        <v>564</v>
      </c>
      <c r="D228" t="s">
        <v>565</v>
      </c>
      <c r="E228" s="39" t="s">
        <v>791</v>
      </c>
      <c r="F228" s="49">
        <v>14</v>
      </c>
      <c r="G228" s="49">
        <v>14</v>
      </c>
      <c r="H228" s="1">
        <v>12</v>
      </c>
      <c r="I228" s="1">
        <v>12</v>
      </c>
      <c r="J228">
        <f t="shared" si="10"/>
        <v>0</v>
      </c>
      <c r="K228" s="40">
        <f t="shared" si="11"/>
        <v>0</v>
      </c>
      <c r="L228" t="b">
        <f t="shared" si="9"/>
        <v>0</v>
      </c>
    </row>
    <row r="229" spans="1:12" x14ac:dyDescent="0.25">
      <c r="A229" t="s">
        <v>13</v>
      </c>
      <c r="B229" t="s">
        <v>162</v>
      </c>
      <c r="C229" t="s">
        <v>163</v>
      </c>
      <c r="D229" t="s">
        <v>164</v>
      </c>
      <c r="E229" s="39" t="s">
        <v>791</v>
      </c>
      <c r="F229" s="49">
        <v>14</v>
      </c>
      <c r="G229" s="49">
        <v>13</v>
      </c>
      <c r="H229" s="1">
        <v>12</v>
      </c>
      <c r="I229" s="1">
        <v>12</v>
      </c>
      <c r="J229">
        <f t="shared" si="10"/>
        <v>0</v>
      </c>
      <c r="K229" s="40">
        <f t="shared" si="11"/>
        <v>0</v>
      </c>
      <c r="L229" t="b">
        <f t="shared" si="9"/>
        <v>0</v>
      </c>
    </row>
    <row r="230" spans="1:12" x14ac:dyDescent="0.25">
      <c r="A230" t="s">
        <v>13</v>
      </c>
      <c r="B230" t="s">
        <v>148</v>
      </c>
      <c r="C230" t="s">
        <v>149</v>
      </c>
      <c r="D230" t="s">
        <v>150</v>
      </c>
      <c r="E230" s="39" t="s">
        <v>791</v>
      </c>
      <c r="F230" s="49">
        <v>14</v>
      </c>
      <c r="G230" s="49">
        <v>13</v>
      </c>
      <c r="H230" s="1">
        <v>13</v>
      </c>
      <c r="I230" s="1">
        <v>13</v>
      </c>
      <c r="J230">
        <f t="shared" si="10"/>
        <v>0</v>
      </c>
      <c r="K230" s="40">
        <f t="shared" si="11"/>
        <v>0</v>
      </c>
      <c r="L230" t="b">
        <f t="shared" si="9"/>
        <v>0</v>
      </c>
    </row>
    <row r="231" spans="1:12" x14ac:dyDescent="0.25">
      <c r="A231" t="s">
        <v>13</v>
      </c>
      <c r="B231" t="s">
        <v>656</v>
      </c>
      <c r="C231" t="s">
        <v>10</v>
      </c>
      <c r="D231" t="s">
        <v>657</v>
      </c>
      <c r="E231" s="39" t="s">
        <v>792</v>
      </c>
      <c r="F231" s="49">
        <v>38</v>
      </c>
      <c r="G231" s="49">
        <v>43</v>
      </c>
      <c r="H231" s="1">
        <v>63</v>
      </c>
      <c r="I231" s="1">
        <v>63</v>
      </c>
      <c r="J231">
        <f t="shared" si="10"/>
        <v>0</v>
      </c>
      <c r="K231" s="40">
        <f t="shared" si="11"/>
        <v>0</v>
      </c>
      <c r="L231" t="b">
        <f t="shared" si="9"/>
        <v>0</v>
      </c>
    </row>
    <row r="232" spans="1:12" x14ac:dyDescent="0.25">
      <c r="A232" t="s">
        <v>13</v>
      </c>
      <c r="B232" t="s">
        <v>260</v>
      </c>
      <c r="C232" t="s">
        <v>255</v>
      </c>
      <c r="D232" t="s">
        <v>261</v>
      </c>
      <c r="E232" s="39" t="s">
        <v>792</v>
      </c>
      <c r="F232" s="49">
        <v>95</v>
      </c>
      <c r="G232" s="49">
        <v>153</v>
      </c>
      <c r="H232" s="1">
        <v>118</v>
      </c>
      <c r="I232" s="1">
        <v>118</v>
      </c>
      <c r="J232">
        <f t="shared" si="10"/>
        <v>0</v>
      </c>
      <c r="K232" s="40">
        <f t="shared" si="11"/>
        <v>0</v>
      </c>
      <c r="L232" t="b">
        <f t="shared" si="9"/>
        <v>0</v>
      </c>
    </row>
    <row r="233" spans="1:12" x14ac:dyDescent="0.25">
      <c r="A233" t="s">
        <v>13</v>
      </c>
      <c r="B233" t="s">
        <v>572</v>
      </c>
      <c r="C233" t="s">
        <v>573</v>
      </c>
      <c r="D233" t="s">
        <v>574</v>
      </c>
      <c r="E233" s="39" t="s">
        <v>791</v>
      </c>
      <c r="F233" s="49">
        <v>497</v>
      </c>
      <c r="G233" s="49">
        <v>531</v>
      </c>
      <c r="H233" s="1">
        <v>529</v>
      </c>
      <c r="I233" s="1">
        <v>533</v>
      </c>
      <c r="J233">
        <f t="shared" si="10"/>
        <v>-4</v>
      </c>
      <c r="K233" s="40">
        <f t="shared" si="11"/>
        <v>-0.75046904315196994</v>
      </c>
      <c r="L233">
        <f t="shared" si="9"/>
        <v>1</v>
      </c>
    </row>
    <row r="234" spans="1:12" x14ac:dyDescent="0.25">
      <c r="A234" t="s">
        <v>13</v>
      </c>
      <c r="B234" t="s">
        <v>594</v>
      </c>
      <c r="C234" t="s">
        <v>595</v>
      </c>
      <c r="D234" t="s">
        <v>593</v>
      </c>
      <c r="E234" s="39" t="s">
        <v>792</v>
      </c>
      <c r="F234" s="49">
        <v>80</v>
      </c>
      <c r="G234" s="49">
        <v>84</v>
      </c>
      <c r="H234" s="1">
        <v>105</v>
      </c>
      <c r="I234" s="1">
        <v>106</v>
      </c>
      <c r="J234">
        <f t="shared" si="10"/>
        <v>-1</v>
      </c>
      <c r="K234" s="40">
        <f t="shared" si="11"/>
        <v>-0.94339622641509435</v>
      </c>
      <c r="L234">
        <f t="shared" si="9"/>
        <v>1</v>
      </c>
    </row>
    <row r="235" spans="1:12" x14ac:dyDescent="0.25">
      <c r="A235" t="s">
        <v>13</v>
      </c>
      <c r="B235" t="s">
        <v>193</v>
      </c>
      <c r="C235" t="s">
        <v>190</v>
      </c>
      <c r="D235" t="s">
        <v>188</v>
      </c>
      <c r="E235" s="39" t="s">
        <v>792</v>
      </c>
      <c r="F235" s="49">
        <v>244</v>
      </c>
      <c r="G235" s="49">
        <v>213</v>
      </c>
      <c r="H235" s="1">
        <v>315</v>
      </c>
      <c r="I235" s="1">
        <v>318</v>
      </c>
      <c r="J235">
        <f t="shared" si="10"/>
        <v>-3</v>
      </c>
      <c r="K235" s="40">
        <f t="shared" si="11"/>
        <v>-0.94339622641509435</v>
      </c>
      <c r="L235">
        <f t="shared" si="9"/>
        <v>1</v>
      </c>
    </row>
    <row r="236" spans="1:12" x14ac:dyDescent="0.25">
      <c r="A236" t="s">
        <v>13</v>
      </c>
      <c r="B236" t="s">
        <v>670</v>
      </c>
      <c r="C236" t="s">
        <v>671</v>
      </c>
      <c r="D236" t="s">
        <v>660</v>
      </c>
      <c r="E236" s="39" t="s">
        <v>792</v>
      </c>
      <c r="F236" s="49">
        <v>436</v>
      </c>
      <c r="G236" s="49">
        <v>438</v>
      </c>
      <c r="H236" s="1">
        <v>495</v>
      </c>
      <c r="I236" s="1">
        <v>504</v>
      </c>
      <c r="J236">
        <f t="shared" si="10"/>
        <v>-9</v>
      </c>
      <c r="K236" s="40">
        <f t="shared" si="11"/>
        <v>-1.7857142857142856</v>
      </c>
      <c r="L236">
        <f t="shared" si="9"/>
        <v>1</v>
      </c>
    </row>
    <row r="237" spans="1:12" x14ac:dyDescent="0.25">
      <c r="A237" t="s">
        <v>13</v>
      </c>
      <c r="B237" t="s">
        <v>172</v>
      </c>
      <c r="C237" t="s">
        <v>173</v>
      </c>
      <c r="D237" t="s">
        <v>174</v>
      </c>
      <c r="E237" s="39" t="s">
        <v>792</v>
      </c>
      <c r="F237" s="49">
        <v>35</v>
      </c>
      <c r="G237" s="49">
        <v>31</v>
      </c>
      <c r="H237" s="1">
        <v>51</v>
      </c>
      <c r="I237" s="1">
        <v>52</v>
      </c>
      <c r="J237">
        <f t="shared" si="10"/>
        <v>-1</v>
      </c>
      <c r="K237" s="40">
        <f t="shared" si="11"/>
        <v>-1.9230769230769231</v>
      </c>
      <c r="L237">
        <f t="shared" si="9"/>
        <v>1</v>
      </c>
    </row>
    <row r="238" spans="1:12" x14ac:dyDescent="0.25">
      <c r="A238" t="s">
        <v>13</v>
      </c>
      <c r="B238" t="s">
        <v>492</v>
      </c>
      <c r="C238" t="s">
        <v>493</v>
      </c>
      <c r="D238" t="s">
        <v>212</v>
      </c>
      <c r="E238" s="39" t="s">
        <v>791</v>
      </c>
      <c r="F238" s="49">
        <v>806</v>
      </c>
      <c r="G238" s="49">
        <v>849</v>
      </c>
      <c r="H238" s="1">
        <v>765</v>
      </c>
      <c r="I238" s="1">
        <v>782</v>
      </c>
      <c r="J238">
        <f t="shared" si="10"/>
        <v>-17</v>
      </c>
      <c r="K238" s="40">
        <f t="shared" si="11"/>
        <v>-2.1739130434782608</v>
      </c>
      <c r="L238">
        <f t="shared" si="9"/>
        <v>1</v>
      </c>
    </row>
    <row r="239" spans="1:12" x14ac:dyDescent="0.25">
      <c r="A239" t="s">
        <v>13</v>
      </c>
      <c r="B239" t="s">
        <v>185</v>
      </c>
      <c r="C239" t="s">
        <v>173</v>
      </c>
      <c r="D239" t="s">
        <v>176</v>
      </c>
      <c r="E239" s="39" t="s">
        <v>792</v>
      </c>
      <c r="F239" s="49">
        <v>43</v>
      </c>
      <c r="G239" s="49">
        <v>61</v>
      </c>
      <c r="H239" s="1">
        <v>85</v>
      </c>
      <c r="I239" s="1">
        <v>87</v>
      </c>
      <c r="J239">
        <f t="shared" si="10"/>
        <v>-2</v>
      </c>
      <c r="K239" s="40">
        <f t="shared" si="11"/>
        <v>-2.2988505747126435</v>
      </c>
      <c r="L239">
        <f t="shared" si="9"/>
        <v>1</v>
      </c>
    </row>
    <row r="240" spans="1:12" x14ac:dyDescent="0.25">
      <c r="A240" t="s">
        <v>13</v>
      </c>
      <c r="B240" t="s">
        <v>95</v>
      </c>
      <c r="C240" t="s">
        <v>96</v>
      </c>
      <c r="D240" t="s">
        <v>97</v>
      </c>
      <c r="E240" s="39" t="s">
        <v>789</v>
      </c>
      <c r="F240" s="49">
        <v>497</v>
      </c>
      <c r="G240" s="49">
        <v>530</v>
      </c>
      <c r="H240" s="1">
        <v>440</v>
      </c>
      <c r="I240" s="1">
        <v>451</v>
      </c>
      <c r="J240">
        <f t="shared" si="10"/>
        <v>-11</v>
      </c>
      <c r="K240" s="40">
        <f t="shared" si="11"/>
        <v>-2.4390243902439024</v>
      </c>
      <c r="L240">
        <f t="shared" si="9"/>
        <v>1</v>
      </c>
    </row>
    <row r="241" spans="1:12" x14ac:dyDescent="0.25">
      <c r="A241" t="s">
        <v>13</v>
      </c>
      <c r="B241" t="s">
        <v>722</v>
      </c>
      <c r="C241" t="s">
        <v>723</v>
      </c>
      <c r="D241" t="s">
        <v>724</v>
      </c>
      <c r="E241" s="39" t="s">
        <v>791</v>
      </c>
      <c r="F241" s="49">
        <v>190</v>
      </c>
      <c r="G241" s="49">
        <v>395</v>
      </c>
      <c r="H241" s="1">
        <v>196</v>
      </c>
      <c r="I241" s="1">
        <v>201</v>
      </c>
      <c r="J241">
        <f t="shared" si="10"/>
        <v>-5</v>
      </c>
      <c r="K241" s="40">
        <f t="shared" si="11"/>
        <v>-2.4875621890547266</v>
      </c>
      <c r="L241">
        <f t="shared" si="9"/>
        <v>1</v>
      </c>
    </row>
    <row r="242" spans="1:12" x14ac:dyDescent="0.25">
      <c r="A242" t="s">
        <v>13</v>
      </c>
      <c r="B242" t="s">
        <v>581</v>
      </c>
      <c r="C242" t="s">
        <v>339</v>
      </c>
      <c r="D242" t="s">
        <v>582</v>
      </c>
      <c r="E242" s="39" t="s">
        <v>792</v>
      </c>
      <c r="F242" s="49">
        <v>95</v>
      </c>
      <c r="G242" s="49">
        <v>113</v>
      </c>
      <c r="H242" s="1">
        <v>123</v>
      </c>
      <c r="I242" s="1">
        <v>127</v>
      </c>
      <c r="J242">
        <f t="shared" si="10"/>
        <v>-4</v>
      </c>
      <c r="K242" s="40">
        <f t="shared" si="11"/>
        <v>-3.1496062992125982</v>
      </c>
      <c r="L242">
        <f t="shared" si="9"/>
        <v>1</v>
      </c>
    </row>
    <row r="243" spans="1:12" x14ac:dyDescent="0.25">
      <c r="A243" t="s">
        <v>13</v>
      </c>
      <c r="B243" t="s">
        <v>225</v>
      </c>
      <c r="C243" t="s">
        <v>226</v>
      </c>
      <c r="D243" t="s">
        <v>227</v>
      </c>
      <c r="E243" s="39" t="s">
        <v>792</v>
      </c>
      <c r="F243" s="49">
        <v>295</v>
      </c>
      <c r="G243" s="49">
        <v>296</v>
      </c>
      <c r="H243" s="1">
        <v>312</v>
      </c>
      <c r="I243" s="1">
        <v>323</v>
      </c>
      <c r="J243">
        <f t="shared" si="10"/>
        <v>-11</v>
      </c>
      <c r="K243" s="40">
        <f t="shared" si="11"/>
        <v>-3.4055727554179565</v>
      </c>
      <c r="L243">
        <f t="shared" si="9"/>
        <v>1</v>
      </c>
    </row>
    <row r="244" spans="1:12" x14ac:dyDescent="0.25">
      <c r="A244" t="s">
        <v>13</v>
      </c>
      <c r="B244" t="s">
        <v>658</v>
      </c>
      <c r="C244" t="s">
        <v>659</v>
      </c>
      <c r="D244" t="s">
        <v>660</v>
      </c>
      <c r="E244" s="39" t="s">
        <v>791</v>
      </c>
      <c r="F244" s="49">
        <v>239</v>
      </c>
      <c r="G244" s="49">
        <v>312</v>
      </c>
      <c r="H244" s="1">
        <v>226</v>
      </c>
      <c r="I244" s="1">
        <v>235</v>
      </c>
      <c r="J244">
        <f t="shared" si="10"/>
        <v>-9</v>
      </c>
      <c r="K244" s="40">
        <f t="shared" si="11"/>
        <v>-3.8297872340425529</v>
      </c>
      <c r="L244">
        <f t="shared" si="9"/>
        <v>1</v>
      </c>
    </row>
    <row r="245" spans="1:12" x14ac:dyDescent="0.25">
      <c r="A245" t="s">
        <v>13</v>
      </c>
      <c r="B245" t="s">
        <v>197</v>
      </c>
      <c r="C245" t="s">
        <v>198</v>
      </c>
      <c r="D245" t="s">
        <v>176</v>
      </c>
      <c r="E245" s="39" t="s">
        <v>792</v>
      </c>
      <c r="F245" s="49">
        <v>90</v>
      </c>
      <c r="G245" s="49">
        <v>77</v>
      </c>
      <c r="H245" s="1">
        <v>114</v>
      </c>
      <c r="I245" s="1">
        <v>119</v>
      </c>
      <c r="J245">
        <f t="shared" si="10"/>
        <v>-5</v>
      </c>
      <c r="K245" s="40">
        <f t="shared" si="11"/>
        <v>-4.2016806722689077</v>
      </c>
      <c r="L245">
        <f t="shared" si="9"/>
        <v>1</v>
      </c>
    </row>
    <row r="246" spans="1:12" x14ac:dyDescent="0.25">
      <c r="A246" t="s">
        <v>13</v>
      </c>
      <c r="B246" t="s">
        <v>681</v>
      </c>
      <c r="C246" t="s">
        <v>682</v>
      </c>
      <c r="D246" t="s">
        <v>132</v>
      </c>
      <c r="E246" s="39" t="s">
        <v>792</v>
      </c>
      <c r="F246" s="49">
        <v>171</v>
      </c>
      <c r="G246" s="49">
        <v>206</v>
      </c>
      <c r="H246" s="1">
        <v>200</v>
      </c>
      <c r="I246" s="1">
        <v>211</v>
      </c>
      <c r="J246">
        <f t="shared" si="10"/>
        <v>-11</v>
      </c>
      <c r="K246" s="40">
        <f t="shared" si="11"/>
        <v>-5.2132701421800949</v>
      </c>
      <c r="L246">
        <f t="shared" si="9"/>
        <v>1</v>
      </c>
    </row>
    <row r="247" spans="1:12" x14ac:dyDescent="0.25">
      <c r="A247" t="s">
        <v>13</v>
      </c>
      <c r="B247" t="s">
        <v>734</v>
      </c>
      <c r="C247" t="s">
        <v>364</v>
      </c>
      <c r="D247" t="s">
        <v>733</v>
      </c>
      <c r="E247" s="39" t="s">
        <v>792</v>
      </c>
      <c r="F247" s="49">
        <v>22</v>
      </c>
      <c r="G247" s="49">
        <v>24</v>
      </c>
      <c r="H247" s="1">
        <v>36</v>
      </c>
      <c r="I247" s="1">
        <v>38</v>
      </c>
      <c r="J247">
        <f t="shared" si="10"/>
        <v>-2</v>
      </c>
      <c r="K247" s="40">
        <f t="shared" si="11"/>
        <v>-5.2631578947368416</v>
      </c>
      <c r="L247">
        <f t="shared" si="9"/>
        <v>1</v>
      </c>
    </row>
    <row r="248" spans="1:12" x14ac:dyDescent="0.25">
      <c r="A248" t="s">
        <v>13</v>
      </c>
      <c r="B248" t="s">
        <v>713</v>
      </c>
      <c r="C248" t="s">
        <v>714</v>
      </c>
      <c r="D248" t="s">
        <v>715</v>
      </c>
      <c r="E248" s="39" t="s">
        <v>792</v>
      </c>
      <c r="F248" s="49">
        <v>112</v>
      </c>
      <c r="G248" s="49">
        <v>148</v>
      </c>
      <c r="H248" s="1">
        <v>108</v>
      </c>
      <c r="I248" s="1">
        <v>114</v>
      </c>
      <c r="J248">
        <f t="shared" si="10"/>
        <v>-6</v>
      </c>
      <c r="K248" s="40">
        <f t="shared" si="11"/>
        <v>-5.2631578947368416</v>
      </c>
      <c r="L248">
        <f t="shared" si="9"/>
        <v>1</v>
      </c>
    </row>
    <row r="249" spans="1:12" x14ac:dyDescent="0.25">
      <c r="A249" t="s">
        <v>13</v>
      </c>
      <c r="B249" t="s">
        <v>233</v>
      </c>
      <c r="C249" t="s">
        <v>234</v>
      </c>
      <c r="D249" t="s">
        <v>212</v>
      </c>
      <c r="E249" s="39" t="s">
        <v>791</v>
      </c>
      <c r="F249" s="49">
        <v>448</v>
      </c>
      <c r="G249" s="49">
        <v>245</v>
      </c>
      <c r="H249" s="1">
        <v>402</v>
      </c>
      <c r="I249" s="1">
        <v>428</v>
      </c>
      <c r="J249">
        <f t="shared" si="10"/>
        <v>-26</v>
      </c>
      <c r="K249" s="40">
        <f t="shared" si="11"/>
        <v>-6.0747663551401869</v>
      </c>
      <c r="L249">
        <f t="shared" si="9"/>
        <v>1</v>
      </c>
    </row>
    <row r="250" spans="1:12" x14ac:dyDescent="0.25">
      <c r="A250" t="s">
        <v>13</v>
      </c>
      <c r="B250" t="s">
        <v>20</v>
      </c>
      <c r="C250" t="s">
        <v>21</v>
      </c>
      <c r="D250" t="s">
        <v>22</v>
      </c>
      <c r="E250" s="39" t="s">
        <v>792</v>
      </c>
      <c r="F250" s="49">
        <v>1131</v>
      </c>
      <c r="G250" s="49">
        <v>1037</v>
      </c>
      <c r="H250" s="1">
        <v>1186</v>
      </c>
      <c r="I250" s="1">
        <v>1263</v>
      </c>
      <c r="J250">
        <f t="shared" si="10"/>
        <v>-77</v>
      </c>
      <c r="K250" s="40">
        <f t="shared" si="11"/>
        <v>-6.0965954077593034</v>
      </c>
      <c r="L250">
        <f t="shared" si="9"/>
        <v>1</v>
      </c>
    </row>
    <row r="251" spans="1:12" x14ac:dyDescent="0.25">
      <c r="A251" t="s">
        <v>13</v>
      </c>
      <c r="B251" t="s">
        <v>230</v>
      </c>
      <c r="C251" t="s">
        <v>231</v>
      </c>
      <c r="D251" t="s">
        <v>232</v>
      </c>
      <c r="E251" s="39" t="s">
        <v>791</v>
      </c>
      <c r="F251" s="49">
        <v>327</v>
      </c>
      <c r="G251" s="49">
        <v>337</v>
      </c>
      <c r="H251" s="1">
        <v>308</v>
      </c>
      <c r="I251" s="1">
        <v>328</v>
      </c>
      <c r="J251">
        <f t="shared" si="10"/>
        <v>-20</v>
      </c>
      <c r="K251" s="40">
        <f t="shared" si="11"/>
        <v>-6.0975609756097562</v>
      </c>
      <c r="L251">
        <f t="shared" si="9"/>
        <v>1</v>
      </c>
    </row>
    <row r="252" spans="1:12" x14ac:dyDescent="0.25">
      <c r="A252" t="s">
        <v>13</v>
      </c>
      <c r="B252" t="s">
        <v>262</v>
      </c>
      <c r="C252" t="s">
        <v>263</v>
      </c>
      <c r="D252" t="s">
        <v>256</v>
      </c>
      <c r="E252" s="39" t="s">
        <v>792</v>
      </c>
      <c r="F252" s="49">
        <v>14</v>
      </c>
      <c r="G252" s="49">
        <v>35</v>
      </c>
      <c r="H252" s="1">
        <v>30</v>
      </c>
      <c r="I252" s="1">
        <v>32</v>
      </c>
      <c r="J252">
        <f t="shared" si="10"/>
        <v>-2</v>
      </c>
      <c r="K252" s="40">
        <f t="shared" si="11"/>
        <v>-6.25</v>
      </c>
      <c r="L252">
        <f t="shared" si="9"/>
        <v>1</v>
      </c>
    </row>
    <row r="253" spans="1:12" x14ac:dyDescent="0.25">
      <c r="A253" t="s">
        <v>13</v>
      </c>
      <c r="B253" t="s">
        <v>694</v>
      </c>
      <c r="C253" t="s">
        <v>693</v>
      </c>
      <c r="D253" t="s">
        <v>695</v>
      </c>
      <c r="E253" s="39" t="s">
        <v>792</v>
      </c>
      <c r="F253" s="49">
        <v>302</v>
      </c>
      <c r="G253" s="49">
        <v>282</v>
      </c>
      <c r="H253" s="1">
        <v>312</v>
      </c>
      <c r="I253" s="1">
        <v>333</v>
      </c>
      <c r="J253">
        <f t="shared" si="10"/>
        <v>-21</v>
      </c>
      <c r="K253" s="40">
        <f t="shared" si="11"/>
        <v>-6.3063063063063058</v>
      </c>
      <c r="L253">
        <f t="shared" si="9"/>
        <v>1</v>
      </c>
    </row>
    <row r="254" spans="1:12" x14ac:dyDescent="0.25">
      <c r="A254" t="s">
        <v>13</v>
      </c>
      <c r="B254" t="s">
        <v>465</v>
      </c>
      <c r="C254" t="s">
        <v>12</v>
      </c>
      <c r="D254" t="s">
        <v>466</v>
      </c>
      <c r="E254" s="39" t="s">
        <v>791</v>
      </c>
      <c r="F254" s="49">
        <v>385</v>
      </c>
      <c r="G254" s="49">
        <v>505</v>
      </c>
      <c r="H254" s="1">
        <v>443</v>
      </c>
      <c r="I254" s="1">
        <v>473</v>
      </c>
      <c r="J254">
        <f t="shared" si="10"/>
        <v>-30</v>
      </c>
      <c r="K254" s="40">
        <f t="shared" si="11"/>
        <v>-6.3424947145877377</v>
      </c>
      <c r="L254">
        <f t="shared" si="9"/>
        <v>1</v>
      </c>
    </row>
    <row r="255" spans="1:12" x14ac:dyDescent="0.25">
      <c r="A255" t="s">
        <v>13</v>
      </c>
      <c r="B255" t="s">
        <v>751</v>
      </c>
      <c r="C255" t="s">
        <v>11</v>
      </c>
      <c r="D255" t="s">
        <v>752</v>
      </c>
      <c r="E255" s="39" t="s">
        <v>791</v>
      </c>
      <c r="F255" s="49">
        <v>495</v>
      </c>
      <c r="G255" s="49">
        <v>592</v>
      </c>
      <c r="H255" s="1">
        <v>513</v>
      </c>
      <c r="I255" s="1">
        <v>549</v>
      </c>
      <c r="J255">
        <f t="shared" si="10"/>
        <v>-36</v>
      </c>
      <c r="K255" s="40">
        <f t="shared" si="11"/>
        <v>-6.557377049180328</v>
      </c>
      <c r="L255">
        <f t="shared" si="9"/>
        <v>1</v>
      </c>
    </row>
    <row r="256" spans="1:12" x14ac:dyDescent="0.25">
      <c r="A256" t="s">
        <v>13</v>
      </c>
      <c r="B256" t="s">
        <v>629</v>
      </c>
      <c r="C256" t="s">
        <v>630</v>
      </c>
      <c r="D256" t="s">
        <v>120</v>
      </c>
      <c r="E256" s="39" t="s">
        <v>791</v>
      </c>
      <c r="F256" s="49">
        <v>603</v>
      </c>
      <c r="G256" s="49">
        <v>666</v>
      </c>
      <c r="H256" s="1">
        <v>560</v>
      </c>
      <c r="I256" s="1">
        <v>600</v>
      </c>
      <c r="J256">
        <f t="shared" si="10"/>
        <v>-40</v>
      </c>
      <c r="K256" s="40">
        <f t="shared" si="11"/>
        <v>-6.666666666666667</v>
      </c>
      <c r="L256">
        <f t="shared" si="9"/>
        <v>1</v>
      </c>
    </row>
    <row r="257" spans="1:12" x14ac:dyDescent="0.25">
      <c r="A257" t="s">
        <v>13</v>
      </c>
      <c r="B257" t="s">
        <v>286</v>
      </c>
      <c r="C257" t="s">
        <v>287</v>
      </c>
      <c r="D257" t="s">
        <v>278</v>
      </c>
      <c r="E257" s="39" t="s">
        <v>791</v>
      </c>
      <c r="F257" s="49">
        <v>641</v>
      </c>
      <c r="G257" s="49">
        <v>775</v>
      </c>
      <c r="H257" s="1">
        <v>667</v>
      </c>
      <c r="I257" s="1">
        <v>718</v>
      </c>
      <c r="J257">
        <f t="shared" si="10"/>
        <v>-51</v>
      </c>
      <c r="K257" s="40">
        <f t="shared" si="11"/>
        <v>-7.103064066852367</v>
      </c>
      <c r="L257">
        <f t="shared" si="9"/>
        <v>1</v>
      </c>
    </row>
    <row r="258" spans="1:12" x14ac:dyDescent="0.25">
      <c r="A258" t="s">
        <v>13</v>
      </c>
      <c r="B258" t="s">
        <v>194</v>
      </c>
      <c r="C258" t="s">
        <v>190</v>
      </c>
      <c r="D258" t="s">
        <v>188</v>
      </c>
      <c r="E258" s="39" t="s">
        <v>792</v>
      </c>
      <c r="F258" s="49">
        <v>70</v>
      </c>
      <c r="G258" s="49">
        <v>73</v>
      </c>
      <c r="H258" s="1">
        <v>81</v>
      </c>
      <c r="I258" s="1">
        <v>88</v>
      </c>
      <c r="J258">
        <f t="shared" si="10"/>
        <v>-7</v>
      </c>
      <c r="K258" s="40">
        <f t="shared" si="11"/>
        <v>-7.9545454545454541</v>
      </c>
      <c r="L258">
        <f t="shared" ref="L258:L317" si="12">+IF(K258&lt;0,1)</f>
        <v>1</v>
      </c>
    </row>
    <row r="259" spans="1:12" x14ac:dyDescent="0.25">
      <c r="A259" t="s">
        <v>13</v>
      </c>
      <c r="B259" t="s">
        <v>603</v>
      </c>
      <c r="C259" t="s">
        <v>325</v>
      </c>
      <c r="D259" t="s">
        <v>604</v>
      </c>
      <c r="E259" s="39" t="s">
        <v>792</v>
      </c>
      <c r="F259" s="49">
        <v>752</v>
      </c>
      <c r="G259" s="49">
        <v>578</v>
      </c>
      <c r="H259" s="1">
        <v>742</v>
      </c>
      <c r="I259" s="1">
        <v>807</v>
      </c>
      <c r="J259">
        <f t="shared" ref="J259:J317" si="13">+H259-I259</f>
        <v>-65</v>
      </c>
      <c r="K259" s="40">
        <f t="shared" ref="K259:K317" si="14">+J259/I259*100</f>
        <v>-8.0545229244114012</v>
      </c>
      <c r="L259">
        <f t="shared" si="12"/>
        <v>1</v>
      </c>
    </row>
    <row r="260" spans="1:12" x14ac:dyDescent="0.25">
      <c r="A260" t="s">
        <v>13</v>
      </c>
      <c r="B260" t="s">
        <v>550</v>
      </c>
      <c r="C260" t="s">
        <v>551</v>
      </c>
      <c r="D260" t="s">
        <v>552</v>
      </c>
      <c r="E260" s="39" t="s">
        <v>792</v>
      </c>
      <c r="F260" s="49">
        <v>723</v>
      </c>
      <c r="G260" s="49">
        <v>1142</v>
      </c>
      <c r="H260" s="1">
        <v>897</v>
      </c>
      <c r="I260" s="1">
        <v>976</v>
      </c>
      <c r="J260">
        <f t="shared" si="13"/>
        <v>-79</v>
      </c>
      <c r="K260" s="40">
        <f t="shared" si="14"/>
        <v>-8.0942622950819683</v>
      </c>
      <c r="L260">
        <f t="shared" si="12"/>
        <v>1</v>
      </c>
    </row>
    <row r="261" spans="1:12" x14ac:dyDescent="0.25">
      <c r="A261" t="s">
        <v>13</v>
      </c>
      <c r="B261" t="s">
        <v>203</v>
      </c>
      <c r="C261" t="s">
        <v>173</v>
      </c>
      <c r="D261" t="s">
        <v>176</v>
      </c>
      <c r="E261" s="39" t="s">
        <v>792</v>
      </c>
      <c r="F261" s="49">
        <v>179</v>
      </c>
      <c r="G261" s="49">
        <v>208</v>
      </c>
      <c r="H261" s="1">
        <v>185</v>
      </c>
      <c r="I261" s="1">
        <v>202</v>
      </c>
      <c r="J261">
        <f t="shared" si="13"/>
        <v>-17</v>
      </c>
      <c r="K261" s="40">
        <f t="shared" si="14"/>
        <v>-8.4158415841584162</v>
      </c>
      <c r="L261">
        <f t="shared" si="12"/>
        <v>1</v>
      </c>
    </row>
    <row r="262" spans="1:12" x14ac:dyDescent="0.25">
      <c r="A262" t="s">
        <v>13</v>
      </c>
      <c r="B262" t="s">
        <v>275</v>
      </c>
      <c r="C262" t="s">
        <v>274</v>
      </c>
      <c r="D262" t="s">
        <v>276</v>
      </c>
      <c r="E262" s="39" t="s">
        <v>792</v>
      </c>
      <c r="F262" s="49">
        <v>559</v>
      </c>
      <c r="G262" s="49">
        <v>706</v>
      </c>
      <c r="H262" s="1">
        <v>795</v>
      </c>
      <c r="I262" s="1">
        <v>869</v>
      </c>
      <c r="J262">
        <f t="shared" si="13"/>
        <v>-74</v>
      </c>
      <c r="K262" s="40">
        <f t="shared" si="14"/>
        <v>-8.5155350978135793</v>
      </c>
      <c r="L262">
        <f t="shared" si="12"/>
        <v>1</v>
      </c>
    </row>
    <row r="263" spans="1:12" x14ac:dyDescent="0.25">
      <c r="A263" t="s">
        <v>13</v>
      </c>
      <c r="B263" t="s">
        <v>429</v>
      </c>
      <c r="C263" t="s">
        <v>430</v>
      </c>
      <c r="D263" t="s">
        <v>427</v>
      </c>
      <c r="E263" s="39" t="s">
        <v>792</v>
      </c>
      <c r="F263" s="49">
        <v>177</v>
      </c>
      <c r="G263" s="49">
        <v>245</v>
      </c>
      <c r="H263" s="1">
        <v>214</v>
      </c>
      <c r="I263" s="1">
        <v>235</v>
      </c>
      <c r="J263">
        <f t="shared" si="13"/>
        <v>-21</v>
      </c>
      <c r="K263" s="40">
        <f t="shared" si="14"/>
        <v>-8.9361702127659584</v>
      </c>
      <c r="L263">
        <f t="shared" si="12"/>
        <v>1</v>
      </c>
    </row>
    <row r="264" spans="1:12" x14ac:dyDescent="0.25">
      <c r="A264" t="s">
        <v>13</v>
      </c>
      <c r="B264" t="s">
        <v>579</v>
      </c>
      <c r="C264" t="s">
        <v>205</v>
      </c>
      <c r="D264" t="s">
        <v>529</v>
      </c>
      <c r="E264" s="39" t="s">
        <v>792</v>
      </c>
      <c r="F264" s="49">
        <v>51</v>
      </c>
      <c r="G264" s="49">
        <v>82</v>
      </c>
      <c r="H264" s="1">
        <v>98</v>
      </c>
      <c r="I264" s="1">
        <v>108</v>
      </c>
      <c r="J264">
        <f t="shared" si="13"/>
        <v>-10</v>
      </c>
      <c r="K264" s="40">
        <f t="shared" si="14"/>
        <v>-9.2592592592592595</v>
      </c>
      <c r="L264">
        <f t="shared" si="12"/>
        <v>1</v>
      </c>
    </row>
    <row r="265" spans="1:12" x14ac:dyDescent="0.25">
      <c r="A265" t="s">
        <v>13</v>
      </c>
      <c r="B265" t="s">
        <v>698</v>
      </c>
      <c r="C265" t="s">
        <v>699</v>
      </c>
      <c r="D265" t="s">
        <v>700</v>
      </c>
      <c r="E265" s="39" t="s">
        <v>792</v>
      </c>
      <c r="F265" s="49">
        <v>2273</v>
      </c>
      <c r="G265" s="49">
        <v>2326</v>
      </c>
      <c r="H265" s="1">
        <v>2044</v>
      </c>
      <c r="I265" s="1">
        <v>2268</v>
      </c>
      <c r="J265">
        <f t="shared" si="13"/>
        <v>-224</v>
      </c>
      <c r="K265" s="40">
        <f t="shared" si="14"/>
        <v>-9.8765432098765427</v>
      </c>
      <c r="L265">
        <f t="shared" si="12"/>
        <v>1</v>
      </c>
    </row>
    <row r="266" spans="1:12" x14ac:dyDescent="0.25">
      <c r="A266" t="s">
        <v>13</v>
      </c>
      <c r="B266" t="s">
        <v>720</v>
      </c>
      <c r="C266" t="s">
        <v>721</v>
      </c>
      <c r="D266" t="s">
        <v>165</v>
      </c>
      <c r="E266" s="39" t="s">
        <v>792</v>
      </c>
      <c r="F266" s="49">
        <v>24</v>
      </c>
      <c r="G266" s="49">
        <v>22</v>
      </c>
      <c r="H266" s="1">
        <v>27</v>
      </c>
      <c r="I266" s="1">
        <v>30</v>
      </c>
      <c r="J266">
        <f t="shared" si="13"/>
        <v>-3</v>
      </c>
      <c r="K266" s="40">
        <f t="shared" si="14"/>
        <v>-10</v>
      </c>
      <c r="L266">
        <f t="shared" si="12"/>
        <v>1</v>
      </c>
    </row>
    <row r="267" spans="1:12" x14ac:dyDescent="0.25">
      <c r="A267" t="s">
        <v>13</v>
      </c>
      <c r="B267" t="s">
        <v>406</v>
      </c>
      <c r="C267" t="s">
        <v>407</v>
      </c>
      <c r="D267" t="s">
        <v>405</v>
      </c>
      <c r="E267" s="39" t="s">
        <v>792</v>
      </c>
      <c r="F267" s="49">
        <v>168</v>
      </c>
      <c r="G267" s="49">
        <v>190</v>
      </c>
      <c r="H267" s="1">
        <v>192</v>
      </c>
      <c r="I267" s="1">
        <v>214</v>
      </c>
      <c r="J267">
        <f t="shared" si="13"/>
        <v>-22</v>
      </c>
      <c r="K267" s="40">
        <f t="shared" si="14"/>
        <v>-10.2803738317757</v>
      </c>
      <c r="L267">
        <f t="shared" si="12"/>
        <v>1</v>
      </c>
    </row>
    <row r="268" spans="1:12" x14ac:dyDescent="0.25">
      <c r="A268" t="s">
        <v>13</v>
      </c>
      <c r="B268" t="s">
        <v>32</v>
      </c>
      <c r="C268" t="s">
        <v>33</v>
      </c>
      <c r="D268" t="s">
        <v>34</v>
      </c>
      <c r="E268" s="39" t="s">
        <v>789</v>
      </c>
      <c r="F268" s="49">
        <v>1019</v>
      </c>
      <c r="G268" s="49">
        <v>1338</v>
      </c>
      <c r="H268" s="1">
        <v>799</v>
      </c>
      <c r="I268" s="1">
        <v>893</v>
      </c>
      <c r="J268">
        <f t="shared" si="13"/>
        <v>-94</v>
      </c>
      <c r="K268" s="40">
        <f t="shared" si="14"/>
        <v>-10.526315789473683</v>
      </c>
      <c r="L268">
        <f t="shared" si="12"/>
        <v>1</v>
      </c>
    </row>
    <row r="269" spans="1:12" x14ac:dyDescent="0.25">
      <c r="A269" t="s">
        <v>13</v>
      </c>
      <c r="B269" t="s">
        <v>661</v>
      </c>
      <c r="C269" t="s">
        <v>662</v>
      </c>
      <c r="D269" t="s">
        <v>660</v>
      </c>
      <c r="E269" s="39" t="s">
        <v>792</v>
      </c>
      <c r="F269" s="49">
        <v>226</v>
      </c>
      <c r="G269" s="49">
        <v>345</v>
      </c>
      <c r="H269" s="1">
        <v>291</v>
      </c>
      <c r="I269" s="1">
        <v>330</v>
      </c>
      <c r="J269">
        <f t="shared" si="13"/>
        <v>-39</v>
      </c>
      <c r="K269" s="40">
        <f t="shared" si="14"/>
        <v>-11.818181818181818</v>
      </c>
      <c r="L269">
        <f t="shared" si="12"/>
        <v>1</v>
      </c>
    </row>
    <row r="270" spans="1:12" x14ac:dyDescent="0.25">
      <c r="A270" t="s">
        <v>13</v>
      </c>
      <c r="B270" t="s">
        <v>664</v>
      </c>
      <c r="C270" t="s">
        <v>665</v>
      </c>
      <c r="D270" t="s">
        <v>666</v>
      </c>
      <c r="E270" s="39" t="s">
        <v>791</v>
      </c>
      <c r="F270" s="49">
        <v>647</v>
      </c>
      <c r="G270" s="49">
        <v>750</v>
      </c>
      <c r="H270" s="1">
        <v>576</v>
      </c>
      <c r="I270" s="1">
        <v>666</v>
      </c>
      <c r="J270">
        <f t="shared" si="13"/>
        <v>-90</v>
      </c>
      <c r="K270" s="40">
        <f t="shared" si="14"/>
        <v>-13.513513513513514</v>
      </c>
      <c r="L270">
        <f t="shared" si="12"/>
        <v>1</v>
      </c>
    </row>
    <row r="271" spans="1:12" x14ac:dyDescent="0.25">
      <c r="A271" t="s">
        <v>13</v>
      </c>
      <c r="B271" t="s">
        <v>359</v>
      </c>
      <c r="C271" t="s">
        <v>33</v>
      </c>
      <c r="D271" t="s">
        <v>360</v>
      </c>
      <c r="E271" s="39" t="s">
        <v>789</v>
      </c>
      <c r="F271" s="49">
        <v>4849</v>
      </c>
      <c r="H271" s="1">
        <v>2773</v>
      </c>
      <c r="I271" s="1">
        <v>3228</v>
      </c>
      <c r="J271">
        <f t="shared" si="13"/>
        <v>-455</v>
      </c>
      <c r="K271" s="40">
        <f t="shared" si="14"/>
        <v>-14.09541511771995</v>
      </c>
      <c r="L271">
        <f t="shared" si="12"/>
        <v>1</v>
      </c>
    </row>
    <row r="272" spans="1:12" x14ac:dyDescent="0.25">
      <c r="A272" t="s">
        <v>13</v>
      </c>
      <c r="B272" t="s">
        <v>527</v>
      </c>
      <c r="C272" t="s">
        <v>528</v>
      </c>
      <c r="D272" t="s">
        <v>529</v>
      </c>
      <c r="E272" s="39" t="s">
        <v>792</v>
      </c>
      <c r="F272" s="49">
        <v>58</v>
      </c>
      <c r="G272" s="49">
        <v>70</v>
      </c>
      <c r="H272" s="1">
        <v>84</v>
      </c>
      <c r="I272" s="1">
        <v>99</v>
      </c>
      <c r="J272">
        <f t="shared" si="13"/>
        <v>-15</v>
      </c>
      <c r="K272" s="40">
        <f t="shared" si="14"/>
        <v>-15.151515151515152</v>
      </c>
      <c r="L272">
        <f t="shared" si="12"/>
        <v>1</v>
      </c>
    </row>
    <row r="273" spans="1:12" x14ac:dyDescent="0.25">
      <c r="A273" t="s">
        <v>13</v>
      </c>
      <c r="B273" t="s">
        <v>393</v>
      </c>
      <c r="C273" t="s">
        <v>394</v>
      </c>
      <c r="D273" t="s">
        <v>395</v>
      </c>
      <c r="E273" s="39" t="s">
        <v>791</v>
      </c>
      <c r="F273" s="49">
        <v>104</v>
      </c>
      <c r="G273" s="49">
        <v>156</v>
      </c>
      <c r="H273" s="1">
        <v>123</v>
      </c>
      <c r="I273" s="1">
        <v>146</v>
      </c>
      <c r="J273">
        <f t="shared" si="13"/>
        <v>-23</v>
      </c>
      <c r="K273" s="40">
        <f t="shared" si="14"/>
        <v>-15.753424657534246</v>
      </c>
      <c r="L273">
        <f t="shared" si="12"/>
        <v>1</v>
      </c>
    </row>
    <row r="274" spans="1:12" x14ac:dyDescent="0.25">
      <c r="A274" t="s">
        <v>13</v>
      </c>
      <c r="B274" t="s">
        <v>703</v>
      </c>
      <c r="C274" t="s">
        <v>10</v>
      </c>
      <c r="D274" t="s">
        <v>702</v>
      </c>
      <c r="E274" s="39" t="s">
        <v>792</v>
      </c>
      <c r="F274" s="49">
        <v>8</v>
      </c>
      <c r="G274" s="49">
        <v>8</v>
      </c>
      <c r="H274" s="1">
        <v>10</v>
      </c>
      <c r="I274" s="1">
        <v>12</v>
      </c>
      <c r="J274">
        <f t="shared" si="13"/>
        <v>-2</v>
      </c>
      <c r="K274" s="40">
        <f t="shared" si="14"/>
        <v>-16.666666666666664</v>
      </c>
      <c r="L274">
        <f t="shared" si="12"/>
        <v>1</v>
      </c>
    </row>
    <row r="275" spans="1:12" x14ac:dyDescent="0.25">
      <c r="A275" t="s">
        <v>13</v>
      </c>
      <c r="B275" t="s">
        <v>704</v>
      </c>
      <c r="C275" t="s">
        <v>364</v>
      </c>
      <c r="D275" t="s">
        <v>702</v>
      </c>
      <c r="E275" s="39" t="s">
        <v>792</v>
      </c>
      <c r="F275" s="49">
        <v>7</v>
      </c>
      <c r="G275" s="49">
        <v>4</v>
      </c>
      <c r="H275" s="1">
        <v>10</v>
      </c>
      <c r="I275" s="1">
        <v>12</v>
      </c>
      <c r="J275">
        <f t="shared" si="13"/>
        <v>-2</v>
      </c>
      <c r="K275" s="40">
        <f t="shared" si="14"/>
        <v>-16.666666666666664</v>
      </c>
      <c r="L275">
        <f t="shared" si="12"/>
        <v>1</v>
      </c>
    </row>
    <row r="276" spans="1:12" x14ac:dyDescent="0.25">
      <c r="A276" t="s">
        <v>13</v>
      </c>
      <c r="B276" t="s">
        <v>210</v>
      </c>
      <c r="C276" t="s">
        <v>205</v>
      </c>
      <c r="D276" t="s">
        <v>211</v>
      </c>
      <c r="E276" s="39" t="s">
        <v>792</v>
      </c>
      <c r="F276" s="49">
        <v>939</v>
      </c>
      <c r="G276" s="49">
        <v>1262</v>
      </c>
      <c r="H276" s="1">
        <v>1140</v>
      </c>
      <c r="I276" s="1">
        <v>1382</v>
      </c>
      <c r="J276">
        <f t="shared" si="13"/>
        <v>-242</v>
      </c>
      <c r="K276" s="40">
        <f t="shared" si="14"/>
        <v>-17.51085383502171</v>
      </c>
      <c r="L276">
        <f t="shared" si="12"/>
        <v>1</v>
      </c>
    </row>
    <row r="277" spans="1:12" x14ac:dyDescent="0.25">
      <c r="A277" t="s">
        <v>13</v>
      </c>
      <c r="B277" t="s">
        <v>589</v>
      </c>
      <c r="C277" t="s">
        <v>173</v>
      </c>
      <c r="D277" t="s">
        <v>202</v>
      </c>
      <c r="E277" s="39" t="s">
        <v>792</v>
      </c>
      <c r="F277" s="49">
        <v>8</v>
      </c>
      <c r="G277" s="49">
        <v>29</v>
      </c>
      <c r="H277" s="1">
        <v>14</v>
      </c>
      <c r="I277" s="1">
        <v>17</v>
      </c>
      <c r="J277">
        <f t="shared" si="13"/>
        <v>-3</v>
      </c>
      <c r="K277" s="40">
        <f t="shared" si="14"/>
        <v>-17.647058823529413</v>
      </c>
      <c r="L277">
        <f t="shared" si="12"/>
        <v>1</v>
      </c>
    </row>
    <row r="278" spans="1:12" x14ac:dyDescent="0.25">
      <c r="A278" t="s">
        <v>13</v>
      </c>
      <c r="B278" t="s">
        <v>223</v>
      </c>
      <c r="C278" t="s">
        <v>61</v>
      </c>
      <c r="D278" t="s">
        <v>62</v>
      </c>
      <c r="E278" s="39" t="s">
        <v>789</v>
      </c>
      <c r="F278" s="49">
        <v>4413</v>
      </c>
      <c r="G278" s="49">
        <v>5922</v>
      </c>
      <c r="H278" s="1">
        <v>3234</v>
      </c>
      <c r="I278" s="1">
        <v>3992</v>
      </c>
      <c r="J278">
        <f t="shared" si="13"/>
        <v>-758</v>
      </c>
      <c r="K278" s="40">
        <f t="shared" si="14"/>
        <v>-18.987975951903806</v>
      </c>
      <c r="L278">
        <f t="shared" si="12"/>
        <v>1</v>
      </c>
    </row>
    <row r="279" spans="1:12" x14ac:dyDescent="0.25">
      <c r="A279" t="s">
        <v>13</v>
      </c>
      <c r="B279" t="s">
        <v>623</v>
      </c>
      <c r="C279" t="s">
        <v>521</v>
      </c>
      <c r="D279" t="s">
        <v>624</v>
      </c>
      <c r="E279" s="39" t="s">
        <v>792</v>
      </c>
      <c r="F279" s="49">
        <v>40</v>
      </c>
      <c r="G279" s="49">
        <v>58</v>
      </c>
      <c r="H279" s="1">
        <v>71</v>
      </c>
      <c r="I279" s="1">
        <v>88</v>
      </c>
      <c r="J279">
        <f t="shared" si="13"/>
        <v>-17</v>
      </c>
      <c r="K279" s="40">
        <f t="shared" si="14"/>
        <v>-19.318181818181817</v>
      </c>
      <c r="L279">
        <f t="shared" si="12"/>
        <v>1</v>
      </c>
    </row>
    <row r="280" spans="1:12" x14ac:dyDescent="0.25">
      <c r="A280" t="s">
        <v>13</v>
      </c>
      <c r="B280" t="s">
        <v>126</v>
      </c>
      <c r="C280" t="s">
        <v>127</v>
      </c>
      <c r="D280" t="s">
        <v>120</v>
      </c>
      <c r="E280" s="39" t="s">
        <v>792</v>
      </c>
      <c r="F280" s="49">
        <v>59</v>
      </c>
      <c r="G280" s="49">
        <v>5</v>
      </c>
      <c r="H280" s="1">
        <v>91</v>
      </c>
      <c r="I280" s="1">
        <v>113</v>
      </c>
      <c r="J280">
        <f t="shared" si="13"/>
        <v>-22</v>
      </c>
      <c r="K280" s="40">
        <f t="shared" si="14"/>
        <v>-19.469026548672566</v>
      </c>
      <c r="L280">
        <f t="shared" si="12"/>
        <v>1</v>
      </c>
    </row>
    <row r="281" spans="1:12" x14ac:dyDescent="0.25">
      <c r="A281" t="s">
        <v>13</v>
      </c>
      <c r="B281" t="s">
        <v>679</v>
      </c>
      <c r="C281" t="s">
        <v>131</v>
      </c>
      <c r="D281" t="s">
        <v>680</v>
      </c>
      <c r="E281" s="39" t="s">
        <v>792</v>
      </c>
      <c r="F281" s="49">
        <v>278</v>
      </c>
      <c r="G281" s="49">
        <v>190</v>
      </c>
      <c r="H281" s="1">
        <v>426</v>
      </c>
      <c r="I281" s="1">
        <v>530</v>
      </c>
      <c r="J281">
        <f t="shared" si="13"/>
        <v>-104</v>
      </c>
      <c r="K281" s="40">
        <f t="shared" si="14"/>
        <v>-19.622641509433965</v>
      </c>
      <c r="L281">
        <f t="shared" si="12"/>
        <v>1</v>
      </c>
    </row>
    <row r="282" spans="1:12" x14ac:dyDescent="0.25">
      <c r="A282" t="s">
        <v>13</v>
      </c>
      <c r="B282" t="s">
        <v>15</v>
      </c>
      <c r="C282" t="s">
        <v>16</v>
      </c>
      <c r="D282" t="s">
        <v>14</v>
      </c>
      <c r="E282" s="39" t="s">
        <v>791</v>
      </c>
      <c r="F282" s="49">
        <v>1293</v>
      </c>
      <c r="G282" s="49">
        <v>1797</v>
      </c>
      <c r="H282" s="1">
        <v>1242</v>
      </c>
      <c r="I282" s="1">
        <v>1595</v>
      </c>
      <c r="J282">
        <f t="shared" si="13"/>
        <v>-353</v>
      </c>
      <c r="K282" s="40">
        <f t="shared" si="14"/>
        <v>-22.131661442006269</v>
      </c>
      <c r="L282">
        <f t="shared" si="12"/>
        <v>1</v>
      </c>
    </row>
    <row r="283" spans="1:12" x14ac:dyDescent="0.25">
      <c r="A283" t="s">
        <v>13</v>
      </c>
      <c r="B283" t="s">
        <v>506</v>
      </c>
      <c r="C283" t="s">
        <v>504</v>
      </c>
      <c r="D283" t="s">
        <v>502</v>
      </c>
      <c r="E283" s="39" t="s">
        <v>792</v>
      </c>
      <c r="F283" s="49">
        <v>365</v>
      </c>
      <c r="G283" s="49">
        <v>539</v>
      </c>
      <c r="H283" s="1">
        <v>427</v>
      </c>
      <c r="I283" s="1">
        <v>551</v>
      </c>
      <c r="J283">
        <f t="shared" si="13"/>
        <v>-124</v>
      </c>
      <c r="K283" s="40">
        <f t="shared" si="14"/>
        <v>-22.504537205081672</v>
      </c>
      <c r="L283">
        <f t="shared" si="12"/>
        <v>1</v>
      </c>
    </row>
    <row r="284" spans="1:12" x14ac:dyDescent="0.25">
      <c r="A284" t="s">
        <v>13</v>
      </c>
      <c r="B284" t="s">
        <v>510</v>
      </c>
      <c r="C284" t="s">
        <v>511</v>
      </c>
      <c r="D284" t="s">
        <v>512</v>
      </c>
      <c r="E284" s="39" t="s">
        <v>791</v>
      </c>
      <c r="F284" s="49">
        <v>15</v>
      </c>
      <c r="G284" s="49">
        <v>22</v>
      </c>
      <c r="H284" s="1">
        <v>13</v>
      </c>
      <c r="I284" s="1">
        <v>17</v>
      </c>
      <c r="J284">
        <f t="shared" si="13"/>
        <v>-4</v>
      </c>
      <c r="K284" s="40">
        <f t="shared" si="14"/>
        <v>-23.52941176470588</v>
      </c>
      <c r="L284">
        <f t="shared" si="12"/>
        <v>1</v>
      </c>
    </row>
    <row r="285" spans="1:12" x14ac:dyDescent="0.25">
      <c r="A285" t="s">
        <v>13</v>
      </c>
      <c r="B285" t="s">
        <v>331</v>
      </c>
      <c r="C285" t="s">
        <v>332</v>
      </c>
      <c r="D285" t="s">
        <v>330</v>
      </c>
      <c r="E285" s="39" t="s">
        <v>792</v>
      </c>
      <c r="F285" s="49">
        <v>305</v>
      </c>
      <c r="G285" s="49">
        <v>423</v>
      </c>
      <c r="H285" s="1">
        <v>285</v>
      </c>
      <c r="I285" s="1">
        <v>376</v>
      </c>
      <c r="J285">
        <f t="shared" si="13"/>
        <v>-91</v>
      </c>
      <c r="K285" s="40">
        <f t="shared" si="14"/>
        <v>-24.202127659574469</v>
      </c>
      <c r="L285">
        <f t="shared" si="12"/>
        <v>1</v>
      </c>
    </row>
    <row r="286" spans="1:12" x14ac:dyDescent="0.25">
      <c r="A286" t="s">
        <v>13</v>
      </c>
      <c r="B286" t="s">
        <v>534</v>
      </c>
      <c r="C286" t="s">
        <v>535</v>
      </c>
      <c r="D286" t="s">
        <v>360</v>
      </c>
      <c r="E286" s="39" t="s">
        <v>789</v>
      </c>
      <c r="F286" s="49">
        <v>251</v>
      </c>
      <c r="G286" s="49">
        <v>396</v>
      </c>
      <c r="H286" s="1">
        <v>220</v>
      </c>
      <c r="I286" s="1">
        <v>291</v>
      </c>
      <c r="J286">
        <f t="shared" si="13"/>
        <v>-71</v>
      </c>
      <c r="K286" s="40">
        <f t="shared" si="14"/>
        <v>-24.398625429553263</v>
      </c>
      <c r="L286">
        <f t="shared" si="12"/>
        <v>1</v>
      </c>
    </row>
    <row r="287" spans="1:12" x14ac:dyDescent="0.25">
      <c r="A287" t="s">
        <v>13</v>
      </c>
      <c r="B287" t="s">
        <v>517</v>
      </c>
      <c r="C287" t="s">
        <v>518</v>
      </c>
      <c r="D287" t="s">
        <v>519</v>
      </c>
      <c r="E287" s="39" t="s">
        <v>791</v>
      </c>
      <c r="F287" s="49">
        <v>62</v>
      </c>
      <c r="G287" s="49">
        <v>43</v>
      </c>
      <c r="H287" s="1">
        <v>65</v>
      </c>
      <c r="I287" s="1">
        <v>86</v>
      </c>
      <c r="J287">
        <f t="shared" si="13"/>
        <v>-21</v>
      </c>
      <c r="K287" s="40">
        <f t="shared" si="14"/>
        <v>-24.418604651162788</v>
      </c>
      <c r="L287">
        <f t="shared" si="12"/>
        <v>1</v>
      </c>
    </row>
    <row r="288" spans="1:12" x14ac:dyDescent="0.25">
      <c r="A288" t="s">
        <v>13</v>
      </c>
      <c r="B288" t="s">
        <v>575</v>
      </c>
      <c r="C288" t="s">
        <v>146</v>
      </c>
      <c r="D288" t="s">
        <v>147</v>
      </c>
      <c r="E288" s="39" t="s">
        <v>791</v>
      </c>
      <c r="F288" s="49">
        <v>43</v>
      </c>
      <c r="G288" s="49">
        <v>58</v>
      </c>
      <c r="H288" s="1">
        <v>40</v>
      </c>
      <c r="I288" s="1">
        <v>53</v>
      </c>
      <c r="J288">
        <f t="shared" si="13"/>
        <v>-13</v>
      </c>
      <c r="K288" s="40">
        <f t="shared" si="14"/>
        <v>-24.528301886792452</v>
      </c>
      <c r="L288">
        <f t="shared" si="12"/>
        <v>1</v>
      </c>
    </row>
    <row r="289" spans="1:12" x14ac:dyDescent="0.25">
      <c r="A289" t="s">
        <v>13</v>
      </c>
      <c r="B289" t="s">
        <v>182</v>
      </c>
      <c r="C289" t="s">
        <v>183</v>
      </c>
      <c r="D289" t="s">
        <v>184</v>
      </c>
      <c r="E289" s="39" t="s">
        <v>792</v>
      </c>
      <c r="F289" s="49">
        <v>106</v>
      </c>
      <c r="G289" s="49">
        <v>132</v>
      </c>
      <c r="H289" s="1">
        <v>168</v>
      </c>
      <c r="I289" s="1">
        <v>227</v>
      </c>
      <c r="J289">
        <f t="shared" si="13"/>
        <v>-59</v>
      </c>
      <c r="K289" s="40">
        <f t="shared" si="14"/>
        <v>-25.991189427312776</v>
      </c>
      <c r="L289">
        <f t="shared" si="12"/>
        <v>1</v>
      </c>
    </row>
    <row r="290" spans="1:12" x14ac:dyDescent="0.25">
      <c r="A290" t="s">
        <v>13</v>
      </c>
      <c r="B290" t="s">
        <v>60</v>
      </c>
      <c r="C290" t="s">
        <v>61</v>
      </c>
      <c r="D290" t="s">
        <v>62</v>
      </c>
      <c r="E290" s="39" t="s">
        <v>789</v>
      </c>
      <c r="F290" s="49">
        <v>4652</v>
      </c>
      <c r="G290" s="49">
        <v>9964</v>
      </c>
      <c r="H290" s="1">
        <v>3717</v>
      </c>
      <c r="I290" s="1">
        <v>5057</v>
      </c>
      <c r="J290">
        <f t="shared" si="13"/>
        <v>-1340</v>
      </c>
      <c r="K290" s="40">
        <f t="shared" si="14"/>
        <v>-26.497923670160173</v>
      </c>
      <c r="L290">
        <f t="shared" si="12"/>
        <v>1</v>
      </c>
    </row>
    <row r="291" spans="1:12" x14ac:dyDescent="0.25">
      <c r="A291" t="s">
        <v>13</v>
      </c>
      <c r="B291" t="s">
        <v>175</v>
      </c>
      <c r="C291" t="s">
        <v>173</v>
      </c>
      <c r="D291" t="s">
        <v>176</v>
      </c>
      <c r="E291" s="39" t="s">
        <v>792</v>
      </c>
      <c r="F291" s="49">
        <v>17</v>
      </c>
      <c r="G291" s="49">
        <v>38</v>
      </c>
      <c r="H291" s="1">
        <v>34</v>
      </c>
      <c r="I291" s="1">
        <v>47</v>
      </c>
      <c r="J291">
        <f t="shared" si="13"/>
        <v>-13</v>
      </c>
      <c r="K291" s="40">
        <f t="shared" si="14"/>
        <v>-27.659574468085108</v>
      </c>
      <c r="L291">
        <f t="shared" si="12"/>
        <v>1</v>
      </c>
    </row>
    <row r="292" spans="1:12" x14ac:dyDescent="0.25">
      <c r="A292" t="s">
        <v>13</v>
      </c>
      <c r="B292" t="s">
        <v>362</v>
      </c>
      <c r="C292" t="s">
        <v>10</v>
      </c>
      <c r="D292" t="s">
        <v>361</v>
      </c>
      <c r="E292" s="39" t="s">
        <v>792</v>
      </c>
      <c r="F292" s="49">
        <v>21</v>
      </c>
      <c r="G292" s="49">
        <v>23</v>
      </c>
      <c r="H292" s="1">
        <v>19</v>
      </c>
      <c r="I292" s="1">
        <v>27</v>
      </c>
      <c r="J292">
        <f t="shared" si="13"/>
        <v>-8</v>
      </c>
      <c r="K292" s="40">
        <f t="shared" si="14"/>
        <v>-29.629629629629626</v>
      </c>
      <c r="L292">
        <f t="shared" si="12"/>
        <v>1</v>
      </c>
    </row>
    <row r="293" spans="1:12" x14ac:dyDescent="0.25">
      <c r="A293" t="s">
        <v>13</v>
      </c>
      <c r="B293" t="s">
        <v>513</v>
      </c>
      <c r="C293" t="s">
        <v>514</v>
      </c>
      <c r="D293" t="s">
        <v>509</v>
      </c>
      <c r="E293" s="39" t="s">
        <v>791</v>
      </c>
      <c r="F293" s="49">
        <v>577</v>
      </c>
      <c r="G293" s="49">
        <v>1041</v>
      </c>
      <c r="H293" s="1">
        <v>493</v>
      </c>
      <c r="I293" s="1">
        <v>713</v>
      </c>
      <c r="J293">
        <f t="shared" si="13"/>
        <v>-220</v>
      </c>
      <c r="K293" s="40">
        <f t="shared" si="14"/>
        <v>-30.855539971949508</v>
      </c>
      <c r="L293">
        <f t="shared" si="12"/>
        <v>1</v>
      </c>
    </row>
    <row r="294" spans="1:12" x14ac:dyDescent="0.25">
      <c r="A294" t="s">
        <v>13</v>
      </c>
      <c r="B294" t="s">
        <v>470</v>
      </c>
      <c r="C294" t="s">
        <v>75</v>
      </c>
      <c r="D294" t="s">
        <v>471</v>
      </c>
      <c r="E294" s="39" t="s">
        <v>791</v>
      </c>
      <c r="F294" s="49">
        <v>128</v>
      </c>
      <c r="G294" s="49">
        <v>207</v>
      </c>
      <c r="H294" s="1">
        <v>121</v>
      </c>
      <c r="I294" s="1">
        <v>177</v>
      </c>
      <c r="J294">
        <f t="shared" si="13"/>
        <v>-56</v>
      </c>
      <c r="K294" s="40">
        <f t="shared" si="14"/>
        <v>-31.638418079096049</v>
      </c>
      <c r="L294">
        <f t="shared" si="12"/>
        <v>1</v>
      </c>
    </row>
    <row r="295" spans="1:12" x14ac:dyDescent="0.25">
      <c r="A295" t="s">
        <v>13</v>
      </c>
      <c r="B295" t="s">
        <v>115</v>
      </c>
      <c r="C295" t="s">
        <v>116</v>
      </c>
      <c r="D295" t="s">
        <v>104</v>
      </c>
      <c r="E295" s="39" t="s">
        <v>791</v>
      </c>
      <c r="F295" s="49">
        <v>45</v>
      </c>
      <c r="G295" s="49">
        <v>84</v>
      </c>
      <c r="H295" s="1">
        <v>37</v>
      </c>
      <c r="I295" s="1">
        <v>55</v>
      </c>
      <c r="J295">
        <f t="shared" si="13"/>
        <v>-18</v>
      </c>
      <c r="K295" s="40">
        <f t="shared" si="14"/>
        <v>-32.727272727272727</v>
      </c>
      <c r="L295">
        <f t="shared" si="12"/>
        <v>1</v>
      </c>
    </row>
    <row r="296" spans="1:12" x14ac:dyDescent="0.25">
      <c r="A296" t="s">
        <v>13</v>
      </c>
      <c r="B296" t="s">
        <v>431</v>
      </c>
      <c r="C296" t="s">
        <v>432</v>
      </c>
      <c r="D296" t="s">
        <v>433</v>
      </c>
      <c r="E296" s="39" t="s">
        <v>792</v>
      </c>
      <c r="F296" s="49">
        <v>289</v>
      </c>
      <c r="G296" s="49">
        <v>480</v>
      </c>
      <c r="H296" s="1">
        <v>418</v>
      </c>
      <c r="I296" s="1">
        <v>625</v>
      </c>
      <c r="J296">
        <f t="shared" si="13"/>
        <v>-207</v>
      </c>
      <c r="K296" s="40">
        <f t="shared" si="14"/>
        <v>-33.119999999999997</v>
      </c>
      <c r="L296">
        <f t="shared" si="12"/>
        <v>1</v>
      </c>
    </row>
    <row r="297" spans="1:12" x14ac:dyDescent="0.25">
      <c r="A297" t="s">
        <v>13</v>
      </c>
      <c r="B297" t="s">
        <v>43</v>
      </c>
      <c r="C297" t="s">
        <v>44</v>
      </c>
      <c r="D297" t="s">
        <v>45</v>
      </c>
      <c r="E297" s="39" t="s">
        <v>791</v>
      </c>
      <c r="F297" s="49">
        <v>182</v>
      </c>
      <c r="G297" s="49">
        <v>7</v>
      </c>
      <c r="H297" s="1">
        <v>2</v>
      </c>
      <c r="I297" s="1">
        <v>3</v>
      </c>
      <c r="J297">
        <f t="shared" si="13"/>
        <v>-1</v>
      </c>
      <c r="K297" s="40">
        <f t="shared" si="14"/>
        <v>-33.333333333333329</v>
      </c>
      <c r="L297">
        <f t="shared" si="12"/>
        <v>1</v>
      </c>
    </row>
    <row r="298" spans="1:12" x14ac:dyDescent="0.25">
      <c r="A298" t="s">
        <v>13</v>
      </c>
      <c r="B298" t="s">
        <v>391</v>
      </c>
      <c r="C298" t="s">
        <v>392</v>
      </c>
      <c r="D298" t="s">
        <v>383</v>
      </c>
      <c r="E298" s="39" t="s">
        <v>792</v>
      </c>
      <c r="F298" s="49">
        <v>680</v>
      </c>
      <c r="G298" s="49">
        <v>1286</v>
      </c>
      <c r="H298" s="1">
        <v>956</v>
      </c>
      <c r="I298" s="1">
        <v>1510</v>
      </c>
      <c r="J298">
        <f t="shared" si="13"/>
        <v>-554</v>
      </c>
      <c r="K298" s="40">
        <f t="shared" si="14"/>
        <v>-36.688741721854306</v>
      </c>
      <c r="L298">
        <f t="shared" si="12"/>
        <v>1</v>
      </c>
    </row>
    <row r="299" spans="1:12" x14ac:dyDescent="0.25">
      <c r="A299" t="s">
        <v>13</v>
      </c>
      <c r="B299" t="s">
        <v>92</v>
      </c>
      <c r="C299" t="s">
        <v>93</v>
      </c>
      <c r="D299" t="s">
        <v>94</v>
      </c>
      <c r="E299" s="39" t="s">
        <v>792</v>
      </c>
      <c r="F299" s="49">
        <v>311</v>
      </c>
      <c r="G299" s="49">
        <v>661</v>
      </c>
      <c r="H299" s="1">
        <v>515</v>
      </c>
      <c r="I299" s="1">
        <v>826</v>
      </c>
      <c r="J299">
        <f t="shared" si="13"/>
        <v>-311</v>
      </c>
      <c r="K299" s="40">
        <f t="shared" si="14"/>
        <v>-37.651331719128329</v>
      </c>
      <c r="L299">
        <f t="shared" si="12"/>
        <v>1</v>
      </c>
    </row>
    <row r="300" spans="1:12" x14ac:dyDescent="0.25">
      <c r="A300" t="s">
        <v>13</v>
      </c>
      <c r="B300" t="s">
        <v>441</v>
      </c>
      <c r="C300" t="s">
        <v>442</v>
      </c>
      <c r="D300" t="s">
        <v>440</v>
      </c>
      <c r="E300" s="39" t="s">
        <v>791</v>
      </c>
      <c r="F300" s="49">
        <v>101</v>
      </c>
      <c r="G300" s="49">
        <v>136</v>
      </c>
      <c r="H300" s="1">
        <v>80</v>
      </c>
      <c r="I300" s="1">
        <v>130</v>
      </c>
      <c r="J300">
        <f t="shared" si="13"/>
        <v>-50</v>
      </c>
      <c r="K300" s="40">
        <f t="shared" si="14"/>
        <v>-38.461538461538467</v>
      </c>
      <c r="L300">
        <f t="shared" si="12"/>
        <v>1</v>
      </c>
    </row>
    <row r="301" spans="1:12" x14ac:dyDescent="0.25">
      <c r="A301" t="s">
        <v>13</v>
      </c>
      <c r="B301" t="s">
        <v>729</v>
      </c>
      <c r="C301" t="s">
        <v>730</v>
      </c>
      <c r="D301" t="s">
        <v>731</v>
      </c>
      <c r="E301" s="39" t="s">
        <v>791</v>
      </c>
      <c r="F301" s="49">
        <v>74</v>
      </c>
      <c r="G301" s="49">
        <v>97</v>
      </c>
      <c r="H301" s="1">
        <v>54</v>
      </c>
      <c r="I301" s="1">
        <v>92</v>
      </c>
      <c r="J301">
        <f t="shared" si="13"/>
        <v>-38</v>
      </c>
      <c r="K301" s="40">
        <f t="shared" si="14"/>
        <v>-41.304347826086953</v>
      </c>
      <c r="L301">
        <f t="shared" si="12"/>
        <v>1</v>
      </c>
    </row>
    <row r="302" spans="1:12" x14ac:dyDescent="0.25">
      <c r="A302" t="s">
        <v>13</v>
      </c>
      <c r="B302" t="s">
        <v>705</v>
      </c>
      <c r="C302" t="s">
        <v>438</v>
      </c>
      <c r="D302" t="s">
        <v>706</v>
      </c>
      <c r="E302" s="39" t="s">
        <v>792</v>
      </c>
      <c r="F302" s="49">
        <v>163</v>
      </c>
      <c r="G302" s="49">
        <v>90</v>
      </c>
      <c r="H302" s="1">
        <v>175</v>
      </c>
      <c r="I302" s="1">
        <v>303</v>
      </c>
      <c r="J302">
        <f t="shared" si="13"/>
        <v>-128</v>
      </c>
      <c r="K302" s="40">
        <f t="shared" si="14"/>
        <v>-42.244224422442244</v>
      </c>
      <c r="L302">
        <f t="shared" si="12"/>
        <v>1</v>
      </c>
    </row>
    <row r="303" spans="1:12" x14ac:dyDescent="0.25">
      <c r="A303" t="s">
        <v>13</v>
      </c>
      <c r="B303" t="s">
        <v>180</v>
      </c>
      <c r="C303" t="s">
        <v>178</v>
      </c>
      <c r="D303" t="s">
        <v>181</v>
      </c>
      <c r="E303" s="39" t="s">
        <v>792</v>
      </c>
      <c r="F303" s="49">
        <v>28</v>
      </c>
      <c r="G303" s="49">
        <v>41</v>
      </c>
      <c r="H303" s="1">
        <v>31</v>
      </c>
      <c r="I303" s="1">
        <v>56</v>
      </c>
      <c r="J303">
        <f t="shared" si="13"/>
        <v>-25</v>
      </c>
      <c r="K303" s="40">
        <f t="shared" si="14"/>
        <v>-44.642857142857146</v>
      </c>
      <c r="L303">
        <f t="shared" si="12"/>
        <v>1</v>
      </c>
    </row>
    <row r="304" spans="1:12" x14ac:dyDescent="0.25">
      <c r="A304" t="s">
        <v>13</v>
      </c>
      <c r="B304" t="s">
        <v>99</v>
      </c>
      <c r="C304" t="s">
        <v>100</v>
      </c>
      <c r="D304" t="s">
        <v>101</v>
      </c>
      <c r="E304" s="39" t="s">
        <v>791</v>
      </c>
      <c r="F304" s="49">
        <v>174</v>
      </c>
      <c r="G304" s="49">
        <v>370</v>
      </c>
      <c r="H304" s="1">
        <v>190</v>
      </c>
      <c r="I304" s="1">
        <v>350</v>
      </c>
      <c r="J304">
        <f t="shared" si="13"/>
        <v>-160</v>
      </c>
      <c r="K304" s="40">
        <f t="shared" si="14"/>
        <v>-45.714285714285715</v>
      </c>
      <c r="L304">
        <f t="shared" si="12"/>
        <v>1</v>
      </c>
    </row>
    <row r="305" spans="1:12" x14ac:dyDescent="0.25">
      <c r="A305" t="s">
        <v>13</v>
      </c>
      <c r="B305" t="s">
        <v>166</v>
      </c>
      <c r="C305" t="s">
        <v>167</v>
      </c>
      <c r="D305" t="s">
        <v>168</v>
      </c>
      <c r="E305" s="39" t="s">
        <v>792</v>
      </c>
      <c r="F305" s="49">
        <v>47</v>
      </c>
      <c r="G305" s="49">
        <v>91</v>
      </c>
      <c r="H305" s="1">
        <v>71</v>
      </c>
      <c r="I305" s="1">
        <v>135</v>
      </c>
      <c r="J305">
        <f t="shared" si="13"/>
        <v>-64</v>
      </c>
      <c r="K305" s="40">
        <f t="shared" si="14"/>
        <v>-47.407407407407412</v>
      </c>
      <c r="L305">
        <f t="shared" si="12"/>
        <v>1</v>
      </c>
    </row>
    <row r="306" spans="1:12" x14ac:dyDescent="0.25">
      <c r="A306" t="s">
        <v>13</v>
      </c>
      <c r="B306" t="s">
        <v>239</v>
      </c>
      <c r="C306" t="s">
        <v>240</v>
      </c>
      <c r="D306" t="s">
        <v>241</v>
      </c>
      <c r="E306" s="39" t="s">
        <v>791</v>
      </c>
      <c r="F306" s="49">
        <v>598</v>
      </c>
      <c r="G306" s="49">
        <v>412</v>
      </c>
      <c r="H306" s="1">
        <v>312</v>
      </c>
      <c r="I306" s="1">
        <v>661</v>
      </c>
      <c r="J306">
        <f t="shared" si="13"/>
        <v>-349</v>
      </c>
      <c r="K306" s="40">
        <f t="shared" si="14"/>
        <v>-52.79878971255674</v>
      </c>
      <c r="L306">
        <f t="shared" si="12"/>
        <v>1</v>
      </c>
    </row>
    <row r="307" spans="1:12" x14ac:dyDescent="0.25">
      <c r="A307" t="s">
        <v>13</v>
      </c>
      <c r="B307" t="s">
        <v>590</v>
      </c>
      <c r="C307" t="s">
        <v>591</v>
      </c>
      <c r="D307" t="s">
        <v>592</v>
      </c>
      <c r="E307" s="39" t="s">
        <v>792</v>
      </c>
      <c r="F307" s="49">
        <v>77</v>
      </c>
      <c r="G307" s="49">
        <v>100</v>
      </c>
      <c r="H307" s="1">
        <v>73</v>
      </c>
      <c r="I307" s="1">
        <v>155</v>
      </c>
      <c r="J307">
        <f t="shared" si="13"/>
        <v>-82</v>
      </c>
      <c r="K307" s="40">
        <f t="shared" si="14"/>
        <v>-52.903225806451616</v>
      </c>
      <c r="L307">
        <f t="shared" si="12"/>
        <v>1</v>
      </c>
    </row>
    <row r="308" spans="1:12" x14ac:dyDescent="0.25">
      <c r="A308" t="s">
        <v>13</v>
      </c>
      <c r="B308" t="s">
        <v>46</v>
      </c>
      <c r="C308" t="s">
        <v>47</v>
      </c>
      <c r="D308" t="s">
        <v>48</v>
      </c>
      <c r="E308" s="39" t="s">
        <v>791</v>
      </c>
      <c r="F308" s="49">
        <v>175</v>
      </c>
      <c r="G308" s="49">
        <v>164</v>
      </c>
      <c r="H308" s="1">
        <v>58</v>
      </c>
      <c r="I308" s="1">
        <v>124</v>
      </c>
      <c r="J308">
        <f t="shared" si="13"/>
        <v>-66</v>
      </c>
      <c r="K308" s="40">
        <f t="shared" si="14"/>
        <v>-53.225806451612897</v>
      </c>
      <c r="L308">
        <f t="shared" si="12"/>
        <v>1</v>
      </c>
    </row>
    <row r="309" spans="1:12" x14ac:dyDescent="0.25">
      <c r="A309" t="s">
        <v>13</v>
      </c>
      <c r="B309" t="s">
        <v>669</v>
      </c>
      <c r="C309" t="s">
        <v>438</v>
      </c>
      <c r="D309" t="s">
        <v>660</v>
      </c>
      <c r="E309" s="39" t="s">
        <v>792</v>
      </c>
      <c r="F309" s="49">
        <v>644</v>
      </c>
      <c r="G309" s="49">
        <v>679</v>
      </c>
      <c r="H309" s="1">
        <v>644</v>
      </c>
      <c r="I309" s="1">
        <v>1449</v>
      </c>
      <c r="J309">
        <f t="shared" si="13"/>
        <v>-805</v>
      </c>
      <c r="K309" s="40">
        <f t="shared" si="14"/>
        <v>-55.555555555555557</v>
      </c>
      <c r="L309">
        <f t="shared" si="12"/>
        <v>1</v>
      </c>
    </row>
    <row r="310" spans="1:12" x14ac:dyDescent="0.25">
      <c r="A310" t="s">
        <v>13</v>
      </c>
      <c r="B310" t="s">
        <v>133</v>
      </c>
      <c r="C310" t="s">
        <v>131</v>
      </c>
      <c r="D310" t="s">
        <v>134</v>
      </c>
      <c r="E310" s="39" t="s">
        <v>792</v>
      </c>
      <c r="F310" s="49">
        <v>150</v>
      </c>
      <c r="G310" s="49">
        <v>273</v>
      </c>
      <c r="H310" s="1">
        <v>225</v>
      </c>
      <c r="I310" s="1">
        <v>517</v>
      </c>
      <c r="J310">
        <f t="shared" si="13"/>
        <v>-292</v>
      </c>
      <c r="K310" s="40">
        <f t="shared" si="14"/>
        <v>-56.479690522243708</v>
      </c>
      <c r="L310">
        <f t="shared" si="12"/>
        <v>1</v>
      </c>
    </row>
    <row r="311" spans="1:12" x14ac:dyDescent="0.25">
      <c r="A311" t="s">
        <v>13</v>
      </c>
      <c r="B311" t="s">
        <v>248</v>
      </c>
      <c r="C311" t="s">
        <v>249</v>
      </c>
      <c r="D311" t="s">
        <v>250</v>
      </c>
      <c r="E311" s="39" t="s">
        <v>791</v>
      </c>
      <c r="F311" s="49">
        <v>204</v>
      </c>
      <c r="G311" s="49">
        <v>597</v>
      </c>
      <c r="H311" s="1">
        <v>211</v>
      </c>
      <c r="I311" s="1">
        <v>550</v>
      </c>
      <c r="J311">
        <f t="shared" si="13"/>
        <v>-339</v>
      </c>
      <c r="K311" s="40">
        <f t="shared" si="14"/>
        <v>-61.636363636363633</v>
      </c>
      <c r="L311">
        <f t="shared" si="12"/>
        <v>1</v>
      </c>
    </row>
    <row r="312" spans="1:12" x14ac:dyDescent="0.25">
      <c r="A312" t="s">
        <v>13</v>
      </c>
      <c r="B312" t="s">
        <v>280</v>
      </c>
      <c r="C312" t="s">
        <v>281</v>
      </c>
      <c r="D312" t="s">
        <v>279</v>
      </c>
      <c r="E312" s="39" t="s">
        <v>791</v>
      </c>
      <c r="F312" s="49">
        <v>8</v>
      </c>
      <c r="G312" s="49">
        <v>16</v>
      </c>
      <c r="H312" s="1">
        <v>9</v>
      </c>
      <c r="I312" s="1">
        <v>24</v>
      </c>
      <c r="J312">
        <f t="shared" si="13"/>
        <v>-15</v>
      </c>
      <c r="K312" s="40">
        <f t="shared" si="14"/>
        <v>-62.5</v>
      </c>
      <c r="L312">
        <f t="shared" si="12"/>
        <v>1</v>
      </c>
    </row>
    <row r="313" spans="1:12" x14ac:dyDescent="0.25">
      <c r="A313" t="s">
        <v>13</v>
      </c>
      <c r="B313" t="s">
        <v>415</v>
      </c>
      <c r="C313" t="s">
        <v>75</v>
      </c>
      <c r="D313" t="s">
        <v>416</v>
      </c>
      <c r="E313" s="39" t="s">
        <v>791</v>
      </c>
      <c r="F313" s="49">
        <v>66</v>
      </c>
      <c r="G313" s="49">
        <v>237</v>
      </c>
      <c r="H313" s="1">
        <v>62</v>
      </c>
      <c r="I313" s="1">
        <v>167</v>
      </c>
      <c r="J313">
        <f t="shared" si="13"/>
        <v>-105</v>
      </c>
      <c r="K313" s="40">
        <f t="shared" si="14"/>
        <v>-62.874251497005986</v>
      </c>
      <c r="L313">
        <f t="shared" si="12"/>
        <v>1</v>
      </c>
    </row>
    <row r="314" spans="1:12" x14ac:dyDescent="0.25">
      <c r="A314" t="s">
        <v>13</v>
      </c>
      <c r="B314" t="s">
        <v>143</v>
      </c>
      <c r="C314" t="s">
        <v>144</v>
      </c>
      <c r="D314" t="s">
        <v>141</v>
      </c>
      <c r="E314" s="39" t="s">
        <v>792</v>
      </c>
      <c r="F314" s="49">
        <v>139</v>
      </c>
      <c r="G314" s="49">
        <v>176</v>
      </c>
      <c r="H314" s="1">
        <v>300</v>
      </c>
      <c r="I314" s="1">
        <v>881</v>
      </c>
      <c r="J314">
        <f t="shared" si="13"/>
        <v>-581</v>
      </c>
      <c r="K314" s="40">
        <f t="shared" si="14"/>
        <v>-65.947786606129398</v>
      </c>
      <c r="L314">
        <f t="shared" si="12"/>
        <v>1</v>
      </c>
    </row>
    <row r="315" spans="1:12" x14ac:dyDescent="0.25">
      <c r="A315" t="s">
        <v>13</v>
      </c>
      <c r="B315" t="s">
        <v>314</v>
      </c>
      <c r="C315" t="s">
        <v>315</v>
      </c>
      <c r="D315" t="s">
        <v>309</v>
      </c>
      <c r="E315" s="39" t="s">
        <v>791</v>
      </c>
      <c r="F315" s="49">
        <v>309</v>
      </c>
      <c r="G315" s="49">
        <v>305</v>
      </c>
      <c r="H315" s="1">
        <v>80</v>
      </c>
      <c r="I315" s="1">
        <v>241</v>
      </c>
      <c r="J315">
        <f t="shared" si="13"/>
        <v>-161</v>
      </c>
      <c r="K315" s="40">
        <f t="shared" si="14"/>
        <v>-66.804979253112023</v>
      </c>
      <c r="L315">
        <f t="shared" si="12"/>
        <v>1</v>
      </c>
    </row>
    <row r="316" spans="1:12" x14ac:dyDescent="0.25">
      <c r="A316" t="s">
        <v>13</v>
      </c>
      <c r="B316" t="s">
        <v>641</v>
      </c>
      <c r="C316" t="s">
        <v>348</v>
      </c>
      <c r="D316" t="s">
        <v>642</v>
      </c>
      <c r="E316" s="39" t="s">
        <v>792</v>
      </c>
      <c r="F316" s="49">
        <v>65</v>
      </c>
      <c r="G316" s="49">
        <v>424</v>
      </c>
      <c r="H316" s="1">
        <v>103</v>
      </c>
      <c r="I316" s="1">
        <v>492</v>
      </c>
      <c r="J316">
        <f t="shared" si="13"/>
        <v>-389</v>
      </c>
      <c r="K316" s="40">
        <f t="shared" si="14"/>
        <v>-79.065040650406502</v>
      </c>
      <c r="L316">
        <f t="shared" si="12"/>
        <v>1</v>
      </c>
    </row>
    <row r="317" spans="1:12" x14ac:dyDescent="0.25">
      <c r="A317" t="s">
        <v>13</v>
      </c>
      <c r="B317" t="s">
        <v>587</v>
      </c>
      <c r="C317" t="s">
        <v>329</v>
      </c>
      <c r="D317" t="s">
        <v>588</v>
      </c>
      <c r="E317" s="39" t="s">
        <v>792</v>
      </c>
      <c r="F317" s="49">
        <v>43</v>
      </c>
      <c r="G317" s="49">
        <v>96</v>
      </c>
      <c r="H317" s="1">
        <v>4</v>
      </c>
      <c r="I317" s="1">
        <v>152</v>
      </c>
      <c r="J317">
        <f t="shared" si="13"/>
        <v>-148</v>
      </c>
      <c r="K317" s="40">
        <f t="shared" si="14"/>
        <v>-97.368421052631575</v>
      </c>
      <c r="L317">
        <f t="shared" si="12"/>
        <v>1</v>
      </c>
    </row>
    <row r="318" spans="1:12" x14ac:dyDescent="0.25">
      <c r="H318" s="43">
        <f>SUM(H2:H317)</f>
        <v>287759</v>
      </c>
      <c r="I318" s="43">
        <f t="shared" ref="I318:L318" si="15">SUM(I2:I317)</f>
        <v>239735</v>
      </c>
      <c r="J318" s="43">
        <f t="shared" si="15"/>
        <v>48024</v>
      </c>
      <c r="K318" s="57">
        <f>+J318/I318*100</f>
        <v>20.032118797839278</v>
      </c>
      <c r="L318" s="43">
        <f t="shared" si="15"/>
        <v>85</v>
      </c>
    </row>
  </sheetData>
  <autoFilter ref="A1:O1">
    <sortState ref="A2:L318">
      <sortCondition descending="1" ref="K1"/>
    </sortState>
  </autoFilter>
  <conditionalFormatting sqref="E1:E1048576">
    <cfRule type="expression" dxfId="2" priority="1">
      <formula>E1="BV-TH"</formula>
    </cfRule>
    <cfRule type="expression" dxfId="1" priority="2">
      <formula>E1="HCSN"</formula>
    </cfRule>
    <cfRule type="expression" dxfId="0" priority="3">
      <formula>E1="CQCS"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PL1-TP 5 TPPT</vt:lpstr>
      <vt:lpstr>PL2-Tổng hợp CQHC</vt:lpstr>
      <vt:lpstr>PL3-công bố thông tin</vt:lpstr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2024-04-12T07:14:57Z</cp:lastPrinted>
  <dcterms:created xsi:type="dcterms:W3CDTF">2024-03-21T02:43:51Z</dcterms:created>
  <dcterms:modified xsi:type="dcterms:W3CDTF">2024-04-15T02:18:29Z</dcterms:modified>
</cp:coreProperties>
</file>